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Happy Healthy Lifestyles\"/>
    </mc:Choice>
  </mc:AlternateContent>
  <bookViews>
    <workbookView xWindow="0" yWindow="0" windowWidth="20490" windowHeight="5820"/>
  </bookViews>
  <sheets>
    <sheet name="Comparison" sheetId="1" r:id="rId1"/>
    <sheet name="Victoria" sheetId="2" r:id="rId2"/>
    <sheet name="South Walney" sheetId="3" r:id="rId3"/>
    <sheet name="Greengate" sheetId="4" r:id="rId4"/>
    <sheet name="St.Pius X" sheetId="5" r:id="rId5"/>
    <sheet name="Burlington" sheetId="6" r:id="rId6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9" i="6" l="1"/>
  <c r="D58" i="6"/>
  <c r="D57" i="6"/>
  <c r="D56" i="6"/>
  <c r="D53" i="6"/>
  <c r="D52" i="6"/>
  <c r="D51" i="6"/>
  <c r="D50" i="6"/>
  <c r="D47" i="6"/>
  <c r="D46" i="6"/>
  <c r="D45" i="6"/>
  <c r="D42" i="6"/>
  <c r="D41" i="6"/>
  <c r="D40" i="6"/>
  <c r="D37" i="6"/>
  <c r="D36" i="6"/>
  <c r="D35" i="6"/>
  <c r="D32" i="6"/>
  <c r="D31" i="6"/>
  <c r="D30" i="6"/>
  <c r="D27" i="6"/>
  <c r="D26" i="6"/>
  <c r="D25" i="6"/>
  <c r="D24" i="6"/>
  <c r="D23" i="6"/>
  <c r="D20" i="6"/>
  <c r="D19" i="6"/>
  <c r="D18" i="6"/>
  <c r="D17" i="6"/>
  <c r="C15" i="6"/>
  <c r="B15" i="6"/>
  <c r="E10" i="6"/>
  <c r="D10" i="6"/>
  <c r="C10" i="6"/>
  <c r="B10" i="6"/>
  <c r="H3" i="6"/>
  <c r="H2" i="6"/>
  <c r="D59" i="5"/>
  <c r="D58" i="5"/>
  <c r="D57" i="5"/>
  <c r="D56" i="5"/>
  <c r="D53" i="5"/>
  <c r="D52" i="5"/>
  <c r="D51" i="5"/>
  <c r="D50" i="5"/>
  <c r="D47" i="5"/>
  <c r="D46" i="5"/>
  <c r="D45" i="5"/>
  <c r="D42" i="5"/>
  <c r="D41" i="5"/>
  <c r="D40" i="5"/>
  <c r="D37" i="5"/>
  <c r="D36" i="5"/>
  <c r="D35" i="5"/>
  <c r="D32" i="5"/>
  <c r="D31" i="5"/>
  <c r="D30" i="5"/>
  <c r="D26" i="5"/>
  <c r="D25" i="5"/>
  <c r="D24" i="5"/>
  <c r="D23" i="5"/>
  <c r="D20" i="5"/>
  <c r="D19" i="5"/>
  <c r="D18" i="5"/>
  <c r="D17" i="5"/>
  <c r="C15" i="5"/>
  <c r="B15" i="5"/>
  <c r="E10" i="5"/>
  <c r="D10" i="5"/>
  <c r="C10" i="5"/>
  <c r="B10" i="5"/>
  <c r="H3" i="5"/>
  <c r="H2" i="5"/>
  <c r="D59" i="4"/>
  <c r="D58" i="4"/>
  <c r="D57" i="4"/>
  <c r="D56" i="4"/>
  <c r="D53" i="4"/>
  <c r="D52" i="4"/>
  <c r="D51" i="4"/>
  <c r="D50" i="4"/>
  <c r="D47" i="4"/>
  <c r="D46" i="4"/>
  <c r="D45" i="4"/>
  <c r="D42" i="4"/>
  <c r="D41" i="4"/>
  <c r="D40" i="4"/>
  <c r="D37" i="4"/>
  <c r="D36" i="4"/>
  <c r="D35" i="4"/>
  <c r="D32" i="4"/>
  <c r="D31" i="4"/>
  <c r="D30" i="4"/>
  <c r="D27" i="4"/>
  <c r="D26" i="4"/>
  <c r="D25" i="4"/>
  <c r="D24" i="4"/>
  <c r="D23" i="4"/>
  <c r="D20" i="4"/>
  <c r="D19" i="4"/>
  <c r="D18" i="4"/>
  <c r="D17" i="4"/>
  <c r="C15" i="4"/>
  <c r="B15" i="4"/>
  <c r="E10" i="4"/>
  <c r="D10" i="4"/>
  <c r="C10" i="4"/>
  <c r="B10" i="4"/>
  <c r="H3" i="4"/>
  <c r="D59" i="3"/>
  <c r="D58" i="3"/>
  <c r="D57" i="3"/>
  <c r="D56" i="3"/>
  <c r="D53" i="3"/>
  <c r="D52" i="3"/>
  <c r="D51" i="3"/>
  <c r="D50" i="3"/>
  <c r="D47" i="3"/>
  <c r="D46" i="3"/>
  <c r="D45" i="3"/>
  <c r="D42" i="3"/>
  <c r="D41" i="3"/>
  <c r="D40" i="3"/>
  <c r="D37" i="3"/>
  <c r="D36" i="3"/>
  <c r="D35" i="3"/>
  <c r="D32" i="3"/>
  <c r="D31" i="3"/>
  <c r="D30" i="3"/>
  <c r="D27" i="3"/>
  <c r="D26" i="3"/>
  <c r="D25" i="3"/>
  <c r="D24" i="3"/>
  <c r="D23" i="3"/>
  <c r="D20" i="3"/>
  <c r="D19" i="3"/>
  <c r="D18" i="3"/>
  <c r="D17" i="3"/>
  <c r="C15" i="3"/>
  <c r="B15" i="3"/>
  <c r="E10" i="3"/>
  <c r="D10" i="3"/>
  <c r="C10" i="3"/>
  <c r="B10" i="3"/>
  <c r="H4" i="3"/>
  <c r="D59" i="2"/>
  <c r="D58" i="2"/>
  <c r="D57" i="2"/>
  <c r="D56" i="2"/>
  <c r="D53" i="2"/>
  <c r="D52" i="2"/>
  <c r="D51" i="2"/>
  <c r="D50" i="2"/>
  <c r="D47" i="2"/>
  <c r="D46" i="2"/>
  <c r="D45" i="2"/>
  <c r="D42" i="2"/>
  <c r="D41" i="2"/>
  <c r="D40" i="2"/>
  <c r="D37" i="2"/>
  <c r="D36" i="2"/>
  <c r="D35" i="2"/>
  <c r="D32" i="2"/>
  <c r="D31" i="2"/>
  <c r="D30" i="2"/>
  <c r="D27" i="2"/>
  <c r="D26" i="2"/>
  <c r="D25" i="2"/>
  <c r="D24" i="2"/>
  <c r="D23" i="2"/>
  <c r="D20" i="2"/>
  <c r="D19" i="2"/>
  <c r="D18" i="2"/>
  <c r="D17" i="2"/>
  <c r="C15" i="2"/>
  <c r="B15" i="2"/>
  <c r="E10" i="2"/>
  <c r="D10" i="2"/>
  <c r="C10" i="2"/>
  <c r="B10" i="2"/>
  <c r="H3" i="2"/>
  <c r="G57" i="1"/>
  <c r="F57" i="1"/>
  <c r="E57" i="1"/>
  <c r="D57" i="1"/>
  <c r="C57" i="1"/>
  <c r="G56" i="1"/>
  <c r="F56" i="1"/>
  <c r="E56" i="1"/>
  <c r="D56" i="1"/>
  <c r="C56" i="1"/>
  <c r="G55" i="1"/>
  <c r="F55" i="1"/>
  <c r="E55" i="1"/>
  <c r="D55" i="1"/>
  <c r="C55" i="1"/>
  <c r="G54" i="1"/>
  <c r="F54" i="1"/>
  <c r="E54" i="1"/>
  <c r="D54" i="1"/>
  <c r="C54" i="1"/>
  <c r="G50" i="1"/>
  <c r="F50" i="1"/>
  <c r="E50" i="1"/>
  <c r="D50" i="1"/>
  <c r="C50" i="1"/>
  <c r="G49" i="1"/>
  <c r="F49" i="1"/>
  <c r="E49" i="1"/>
  <c r="D49" i="1"/>
  <c r="C49" i="1"/>
  <c r="G48" i="1"/>
  <c r="F48" i="1"/>
  <c r="E48" i="1"/>
  <c r="D48" i="1"/>
  <c r="C48" i="1"/>
  <c r="G47" i="1"/>
  <c r="F47" i="1"/>
  <c r="E47" i="1"/>
  <c r="D47" i="1"/>
  <c r="C47" i="1"/>
  <c r="G43" i="1"/>
  <c r="F43" i="1"/>
  <c r="E43" i="1"/>
  <c r="D43" i="1"/>
  <c r="C43" i="1"/>
  <c r="G42" i="1"/>
  <c r="F42" i="1"/>
  <c r="E42" i="1"/>
  <c r="D42" i="1"/>
  <c r="C42" i="1"/>
  <c r="G41" i="1"/>
  <c r="F41" i="1"/>
  <c r="E41" i="1"/>
  <c r="D41" i="1"/>
  <c r="C41" i="1"/>
  <c r="G37" i="1"/>
  <c r="F37" i="1"/>
  <c r="E37" i="1"/>
  <c r="D37" i="1"/>
  <c r="C37" i="1"/>
  <c r="G36" i="1"/>
  <c r="F36" i="1"/>
  <c r="E36" i="1"/>
  <c r="D36" i="1"/>
  <c r="C36" i="1"/>
  <c r="G35" i="1"/>
  <c r="F35" i="1"/>
  <c r="E35" i="1"/>
  <c r="D35" i="1"/>
  <c r="C35" i="1"/>
  <c r="G31" i="1"/>
  <c r="F31" i="1"/>
  <c r="E31" i="1"/>
  <c r="D31" i="1"/>
  <c r="C31" i="1"/>
  <c r="G30" i="1"/>
  <c r="F30" i="1"/>
  <c r="E30" i="1"/>
  <c r="D30" i="1"/>
  <c r="C30" i="1"/>
  <c r="G29" i="1"/>
  <c r="F29" i="1"/>
  <c r="E29" i="1"/>
  <c r="D29" i="1"/>
  <c r="C29" i="1"/>
  <c r="G25" i="1"/>
  <c r="F25" i="1"/>
  <c r="E25" i="1"/>
  <c r="D25" i="1"/>
  <c r="C25" i="1"/>
  <c r="G24" i="1"/>
  <c r="F24" i="1"/>
  <c r="E24" i="1"/>
  <c r="D24" i="1"/>
  <c r="C24" i="1"/>
  <c r="G23" i="1"/>
  <c r="F23" i="1"/>
  <c r="E23" i="1"/>
  <c r="D23" i="1"/>
  <c r="C23" i="1"/>
  <c r="G19" i="1"/>
  <c r="F19" i="1"/>
  <c r="E19" i="1"/>
  <c r="D19" i="1"/>
  <c r="C19" i="1"/>
  <c r="G18" i="1"/>
  <c r="F18" i="1"/>
  <c r="E18" i="1"/>
  <c r="D18" i="1"/>
  <c r="C18" i="1"/>
  <c r="G17" i="1"/>
  <c r="F17" i="1"/>
  <c r="E17" i="1"/>
  <c r="D17" i="1"/>
  <c r="C17" i="1"/>
  <c r="G16" i="1"/>
  <c r="F16" i="1"/>
  <c r="E16" i="1"/>
  <c r="D16" i="1"/>
  <c r="C16" i="1"/>
  <c r="G15" i="1"/>
  <c r="F15" i="1"/>
  <c r="E15" i="1"/>
  <c r="D15" i="1"/>
  <c r="C15" i="1"/>
  <c r="G11" i="1"/>
  <c r="F11" i="1"/>
  <c r="E11" i="1"/>
  <c r="D11" i="1"/>
  <c r="C11" i="1"/>
  <c r="G10" i="1"/>
  <c r="F10" i="1"/>
  <c r="E10" i="1"/>
  <c r="D10" i="1"/>
  <c r="C10" i="1"/>
  <c r="G9" i="1"/>
  <c r="F9" i="1"/>
  <c r="E9" i="1"/>
  <c r="D9" i="1"/>
  <c r="C9" i="1"/>
  <c r="G8" i="1"/>
  <c r="F8" i="1"/>
  <c r="E8" i="1"/>
  <c r="D8" i="1"/>
  <c r="C8" i="1"/>
  <c r="F4" i="1"/>
  <c r="E4" i="1"/>
  <c r="D4" i="1"/>
  <c r="C4" i="1"/>
  <c r="B4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<sst xmlns="http://schemas.openxmlformats.org/spreadsheetml/2006/main" count="497" uniqueCount="49">
  <si>
    <t>Sleep/Waking Time</t>
  </si>
  <si>
    <t>6-7</t>
  </si>
  <si>
    <t>7-8</t>
  </si>
  <si>
    <t>8-9</t>
  </si>
  <si>
    <t>9-10</t>
  </si>
  <si>
    <t>10-11</t>
  </si>
  <si>
    <t>11-12</t>
  </si>
  <si>
    <t>Wake Up</t>
  </si>
  <si>
    <t>Bed Time</t>
  </si>
  <si>
    <t>School Day</t>
  </si>
  <si>
    <t>Weekend</t>
  </si>
  <si>
    <t>Total</t>
  </si>
  <si>
    <t xml:space="preserve">Yesterday, did you exercise or take part in sports activities that made your heart beat fast and made you breathe hard for at least 20 minutes. (For example: basketball, jogging, skating, fast dancing, swimming laps, tennis, fast bicycling, or aerobics)? </t>
  </si>
  <si>
    <t>Yes</t>
  </si>
  <si>
    <t>No</t>
  </si>
  <si>
    <t xml:space="preserve">During the week, how many TV shows or videos do you usually watch each day? </t>
  </si>
  <si>
    <t>I don’t watch any</t>
  </si>
  <si>
    <t>3+</t>
  </si>
  <si>
    <t xml:space="preserve"> How do you usually travel to school?</t>
  </si>
  <si>
    <t>a.</t>
  </si>
  <si>
    <t>b.</t>
  </si>
  <si>
    <t>c.</t>
  </si>
  <si>
    <t>d.</t>
  </si>
  <si>
    <t>car</t>
  </si>
  <si>
    <t>bike</t>
  </si>
  <si>
    <t>walking</t>
  </si>
  <si>
    <t>bus</t>
  </si>
  <si>
    <t>other</t>
  </si>
  <si>
    <t>e.</t>
  </si>
  <si>
    <t xml:space="preserve">How likely are you to be physically active 3-5 times a week? </t>
  </si>
  <si>
    <t>Not likey</t>
  </si>
  <si>
    <t>Likey</t>
  </si>
  <si>
    <t>Very likey</t>
  </si>
  <si>
    <t xml:space="preserve">How likely are you in one week to attend a sports club in school (not a PE lesson)? </t>
  </si>
  <si>
    <t xml:space="preserve">How likely are you in one week to attend a sport club outside of school? </t>
  </si>
  <si>
    <t xml:space="preserve">How likely are you to run or bike 3-5 times a week? </t>
  </si>
  <si>
    <t>How many times a day do walk up or down a flight of stairs (about 10 stairs)?</t>
  </si>
  <si>
    <t>How many times a week do you help out in the house (dusting, washing up, vacuuming, gardening, walking the dog, cleaning pets, playing with younger brothers/sisters, helping with the shopping, cooking):</t>
  </si>
  <si>
    <t>6+</t>
  </si>
  <si>
    <t>1-2</t>
  </si>
  <si>
    <t>3-4</t>
  </si>
  <si>
    <t>5-6</t>
  </si>
  <si>
    <t xml:space="preserve">Victoria </t>
  </si>
  <si>
    <t>South Walney</t>
  </si>
  <si>
    <t>Greengate</t>
  </si>
  <si>
    <t>St. Pius</t>
  </si>
  <si>
    <t>Burlington</t>
  </si>
  <si>
    <t>YES</t>
  </si>
  <si>
    <t xml:space="preserve">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</si>
</sst>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/>
    <xf numFmtId="49" fontId="1" fillId="0" borderId="1" xfId="0" applyNumberFormat="1" applyFont="1" applyBorder="1"/>
    <xf numFmtId="0" fontId="1" fillId="0" borderId="1" xfId="0" applyFont="1" applyBorder="1"/>
    <xf numFmtId="49" fontId="0" fillId="0" borderId="1" xfId="0" applyNumberFormat="1" applyBorder="1"/>
    <xf numFmtId="0" fontId="0" fillId="0" borderId="1" xfId="0" applyBorder="1"/>
    <xf numFmtId="0" fontId="0" fillId="2" borderId="1" xfId="0" applyFill="1" applyBorder="1"/>
    <xf numFmtId="9" fontId="0" fillId="0" borderId="0" xfId="0" applyNumberFormat="1"/>
    <xf numFmtId="49" fontId="0" fillId="0" borderId="0" xfId="0" applyNumberFormat="1" applyBorder="1"/>
    <xf numFmtId="0" fontId="0" fillId="0" borderId="0" xfId="0" applyBorder="1"/>
    <xf numFmtId="0" fontId="0" fillId="0" borderId="1" xfId="0" applyNumberFormat="1" applyBorder="1"/>
    <xf numFmtId="0" fontId="4" fillId="3" borderId="1" xfId="0" applyFont="1" applyFill="1" applyBorder="1" applyAlignment="1">
      <alignment horizontal="left" vertical="center"/>
    </xf>
    <xf numFmtId="0" fontId="5" fillId="3" borderId="1" xfId="0" applyFont="1" applyFill="1" applyBorder="1"/>
    <xf numFmtId="0" fontId="2" fillId="3" borderId="1" xfId="0" applyFont="1" applyFill="1" applyBorder="1" applyAlignment="1">
      <alignment horizontal="left" vertical="center"/>
    </xf>
    <xf numFmtId="49" fontId="0" fillId="3" borderId="1" xfId="0" applyNumberFormat="1" applyFill="1" applyBorder="1"/>
    <xf numFmtId="0" fontId="3" fillId="3" borderId="1" xfId="0" applyFont="1" applyFill="1" applyBorder="1" applyAlignment="1">
      <alignment horizontal="left" vertical="center"/>
    </xf>
    <xf numFmtId="0" fontId="0" fillId="3" borderId="1" xfId="0" applyFill="1" applyBorder="1"/>
    <xf numFmtId="0" fontId="1" fillId="3" borderId="1" xfId="0" applyFont="1" applyFill="1" applyBorder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000"/>
              <a:t>Yesterday, did you exercise or take part in sports activities that made your heart beat fast and made you breathe hard for at least 20 minutes. </a:t>
            </a:r>
            <a:r>
              <a:rPr lang="en-GB" sz="500"/>
              <a:t>(For example: basketball, jogging, skating, fast dancing, swimming laps, tennis, fast bicycling, or aerobics)? </a:t>
            </a:r>
            <a:endParaRPr lang="en-GB" sz="1000"/>
          </a:p>
        </c:rich>
      </c:tx>
      <c:layout>
        <c:manualLayout>
          <c:xMode val="edge"/>
          <c:yMode val="edge"/>
          <c:x val="0.1023263342082239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8136482939632564E-2"/>
          <c:y val="0.14393518518518519"/>
          <c:w val="0.89019685039370078"/>
          <c:h val="0.6149843248760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Comparison!$A$3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Comparison!$B$1:$F$2</c15:sqref>
                  </c15:fullRef>
                  <c15:levelRef>
                    <c15:sqref>Comparison!$B$2:$F$2</c15:sqref>
                  </c15:levelRef>
                </c:ext>
              </c:extLst>
              <c:f>Comparison!$B$2:$F$2</c:f>
              <c:strCache>
                <c:ptCount val="5"/>
                <c:pt idx="0">
                  <c:v>Victoria </c:v>
                </c:pt>
                <c:pt idx="1">
                  <c:v>South Walney</c:v>
                </c:pt>
                <c:pt idx="2">
                  <c:v>Greengate</c:v>
                </c:pt>
                <c:pt idx="3">
                  <c:v>St. Pius</c:v>
                </c:pt>
                <c:pt idx="4">
                  <c:v>Burlington</c:v>
                </c:pt>
              </c:strCache>
            </c:strRef>
          </c:cat>
          <c:val>
            <c:numRef>
              <c:f>Comparison!$B$3:$F$3</c:f>
              <c:numCache>
                <c:formatCode>General</c:formatCode>
                <c:ptCount val="5"/>
                <c:pt idx="0">
                  <c:v>56.410256410256409</c:v>
                </c:pt>
                <c:pt idx="1">
                  <c:v>71.428571428571431</c:v>
                </c:pt>
                <c:pt idx="2">
                  <c:v>89.795918367346943</c:v>
                </c:pt>
                <c:pt idx="3">
                  <c:v>86.956521739130437</c:v>
                </c:pt>
                <c:pt idx="4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8C-43F4-A4C3-940C1F960843}"/>
            </c:ext>
          </c:extLst>
        </c:ser>
        <c:ser>
          <c:idx val="1"/>
          <c:order val="1"/>
          <c:tx>
            <c:strRef>
              <c:f>Comparison!$A$4</c:f>
              <c:strCache>
                <c:ptCount val="1"/>
                <c:pt idx="0">
                  <c:v>NO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Comparison!$B$1:$F$2</c15:sqref>
                  </c15:fullRef>
                  <c15:levelRef>
                    <c15:sqref>Comparison!$B$2:$F$2</c15:sqref>
                  </c15:levelRef>
                </c:ext>
              </c:extLst>
              <c:f>Comparison!$B$2:$F$2</c:f>
              <c:strCache>
                <c:ptCount val="5"/>
                <c:pt idx="0">
                  <c:v>Victoria </c:v>
                </c:pt>
                <c:pt idx="1">
                  <c:v>South Walney</c:v>
                </c:pt>
                <c:pt idx="2">
                  <c:v>Greengate</c:v>
                </c:pt>
                <c:pt idx="3">
                  <c:v>St. Pius</c:v>
                </c:pt>
                <c:pt idx="4">
                  <c:v>Burlington</c:v>
                </c:pt>
              </c:strCache>
            </c:strRef>
          </c:cat>
          <c:val>
            <c:numRef>
              <c:f>Comparison!$B$4:$F$4</c:f>
              <c:numCache>
                <c:formatCode>General</c:formatCode>
                <c:ptCount val="5"/>
                <c:pt idx="0">
                  <c:v>35.897435897435898</c:v>
                </c:pt>
                <c:pt idx="1">
                  <c:v>31.428571428571431</c:v>
                </c:pt>
                <c:pt idx="2">
                  <c:v>10.204081632653061</c:v>
                </c:pt>
                <c:pt idx="3">
                  <c:v>13.043478260869565</c:v>
                </c:pt>
                <c:pt idx="4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8C-43F4-A4C3-940C1F960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9086904"/>
        <c:axId val="429090512"/>
      </c:barChart>
      <c:catAx>
        <c:axId val="429086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090512"/>
        <c:crosses val="autoZero"/>
        <c:auto val="1"/>
        <c:lblAlgn val="ctr"/>
        <c:lblOffset val="100"/>
        <c:noMultiLvlLbl val="0"/>
      </c:catAx>
      <c:valAx>
        <c:axId val="42909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086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/>
              <a:t>During the week, how many TV shows or videos do you usually watch each day?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Comparison!$A$8:$B$8</c:f>
              <c:strCache>
                <c:ptCount val="2"/>
                <c:pt idx="0">
                  <c:v>a.</c:v>
                </c:pt>
                <c:pt idx="1">
                  <c:v>I don’t watch any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Comparison!$C$7:$G$7</c:f>
              <c:strCache>
                <c:ptCount val="5"/>
                <c:pt idx="0">
                  <c:v>Victoria </c:v>
                </c:pt>
                <c:pt idx="1">
                  <c:v>South Walney</c:v>
                </c:pt>
                <c:pt idx="2">
                  <c:v>Greengate</c:v>
                </c:pt>
                <c:pt idx="3">
                  <c:v>St. Pius</c:v>
                </c:pt>
                <c:pt idx="4">
                  <c:v>Burlington</c:v>
                </c:pt>
              </c:strCache>
            </c:strRef>
          </c:cat>
          <c:val>
            <c:numRef>
              <c:f>Comparison!$C$8:$G$8</c:f>
              <c:numCache>
                <c:formatCode>General</c:formatCode>
                <c:ptCount val="5"/>
                <c:pt idx="0">
                  <c:v>0</c:v>
                </c:pt>
                <c:pt idx="1">
                  <c:v>2.8571428571428572</c:v>
                </c:pt>
                <c:pt idx="2">
                  <c:v>6.1224489795918364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B1-4E24-AC5F-C7EFC31DB7E2}"/>
            </c:ext>
          </c:extLst>
        </c:ser>
        <c:ser>
          <c:idx val="1"/>
          <c:order val="1"/>
          <c:tx>
            <c:strRef>
              <c:f>Comparison!$A$9:$B$9</c:f>
              <c:strCache>
                <c:ptCount val="2"/>
                <c:pt idx="0">
                  <c:v>b.</c:v>
                </c:pt>
                <c:pt idx="1">
                  <c:v>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Comparison!$C$7:$G$7</c:f>
              <c:strCache>
                <c:ptCount val="5"/>
                <c:pt idx="0">
                  <c:v>Victoria </c:v>
                </c:pt>
                <c:pt idx="1">
                  <c:v>South Walney</c:v>
                </c:pt>
                <c:pt idx="2">
                  <c:v>Greengate</c:v>
                </c:pt>
                <c:pt idx="3">
                  <c:v>St. Pius</c:v>
                </c:pt>
                <c:pt idx="4">
                  <c:v>Burlington</c:v>
                </c:pt>
              </c:strCache>
            </c:strRef>
          </c:cat>
          <c:val>
            <c:numRef>
              <c:f>Comparison!$C$9:$G$9</c:f>
              <c:numCache>
                <c:formatCode>General</c:formatCode>
                <c:ptCount val="5"/>
                <c:pt idx="0">
                  <c:v>0</c:v>
                </c:pt>
                <c:pt idx="1">
                  <c:v>8.5714285714285712</c:v>
                </c:pt>
                <c:pt idx="2">
                  <c:v>10.204081632653061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B1-4E24-AC5F-C7EFC31DB7E2}"/>
            </c:ext>
          </c:extLst>
        </c:ser>
        <c:ser>
          <c:idx val="2"/>
          <c:order val="2"/>
          <c:tx>
            <c:strRef>
              <c:f>Comparison!$A$10:$B$10</c:f>
              <c:strCache>
                <c:ptCount val="2"/>
                <c:pt idx="0">
                  <c:v>c.</c:v>
                </c:pt>
                <c:pt idx="1">
                  <c:v>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Comparison!$C$7:$G$7</c:f>
              <c:strCache>
                <c:ptCount val="5"/>
                <c:pt idx="0">
                  <c:v>Victoria </c:v>
                </c:pt>
                <c:pt idx="1">
                  <c:v>South Walney</c:v>
                </c:pt>
                <c:pt idx="2">
                  <c:v>Greengate</c:v>
                </c:pt>
                <c:pt idx="3">
                  <c:v>St. Pius</c:v>
                </c:pt>
                <c:pt idx="4">
                  <c:v>Burlington</c:v>
                </c:pt>
              </c:strCache>
            </c:strRef>
          </c:cat>
          <c:val>
            <c:numRef>
              <c:f>Comparison!$C$10:$G$10</c:f>
              <c:numCache>
                <c:formatCode>General</c:formatCode>
                <c:ptCount val="5"/>
                <c:pt idx="0">
                  <c:v>20.512820512820511</c:v>
                </c:pt>
                <c:pt idx="1">
                  <c:v>14.285714285714286</c:v>
                </c:pt>
                <c:pt idx="2">
                  <c:v>28.571428571428573</c:v>
                </c:pt>
                <c:pt idx="3">
                  <c:v>52.173913043478258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B1-4E24-AC5F-C7EFC31DB7E2}"/>
            </c:ext>
          </c:extLst>
        </c:ser>
        <c:ser>
          <c:idx val="3"/>
          <c:order val="3"/>
          <c:tx>
            <c:strRef>
              <c:f>Comparison!$A$11:$B$11</c:f>
              <c:strCache>
                <c:ptCount val="2"/>
                <c:pt idx="0">
                  <c:v>d.</c:v>
                </c:pt>
                <c:pt idx="1">
                  <c:v>3+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Comparison!$C$7:$G$7</c:f>
              <c:strCache>
                <c:ptCount val="5"/>
                <c:pt idx="0">
                  <c:v>Victoria </c:v>
                </c:pt>
                <c:pt idx="1">
                  <c:v>South Walney</c:v>
                </c:pt>
                <c:pt idx="2">
                  <c:v>Greengate</c:v>
                </c:pt>
                <c:pt idx="3">
                  <c:v>St. Pius</c:v>
                </c:pt>
                <c:pt idx="4">
                  <c:v>Burlington</c:v>
                </c:pt>
              </c:strCache>
            </c:strRef>
          </c:cat>
          <c:val>
            <c:numRef>
              <c:f>Comparison!$C$11:$G$11</c:f>
              <c:numCache>
                <c:formatCode>General</c:formatCode>
                <c:ptCount val="5"/>
                <c:pt idx="0">
                  <c:v>69.230769230769226</c:v>
                </c:pt>
                <c:pt idx="1">
                  <c:v>74.285714285714292</c:v>
                </c:pt>
                <c:pt idx="2">
                  <c:v>36.734693877551024</c:v>
                </c:pt>
                <c:pt idx="3">
                  <c:v>47.826086956521735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B1-4E24-AC5F-C7EFC31DB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2005640"/>
        <c:axId val="432005968"/>
      </c:barChart>
      <c:catAx>
        <c:axId val="432005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005968"/>
        <c:crosses val="autoZero"/>
        <c:auto val="1"/>
        <c:lblAlgn val="ctr"/>
        <c:lblOffset val="100"/>
        <c:noMultiLvlLbl val="0"/>
      </c:catAx>
      <c:valAx>
        <c:axId val="432005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005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 How do you usually travel to school?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Comparison!$C$14</c:f>
              <c:strCache>
                <c:ptCount val="1"/>
                <c:pt idx="0">
                  <c:v>Victoria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Comparison!$B$15:$B$19</c:f>
              <c:strCache>
                <c:ptCount val="5"/>
                <c:pt idx="0">
                  <c:v>car</c:v>
                </c:pt>
                <c:pt idx="1">
                  <c:v>bike</c:v>
                </c:pt>
                <c:pt idx="2">
                  <c:v>walking</c:v>
                </c:pt>
                <c:pt idx="3">
                  <c:v>bus</c:v>
                </c:pt>
                <c:pt idx="4">
                  <c:v>other</c:v>
                </c:pt>
              </c:strCache>
            </c:strRef>
          </c:cat>
          <c:val>
            <c:numRef>
              <c:f>Comparison!$C$15:$C$19</c:f>
              <c:numCache>
                <c:formatCode>General</c:formatCode>
                <c:ptCount val="5"/>
                <c:pt idx="0">
                  <c:v>43.589743589743591</c:v>
                </c:pt>
                <c:pt idx="1">
                  <c:v>0</c:v>
                </c:pt>
                <c:pt idx="2">
                  <c:v>61.538461538461533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2C-40AB-A8AF-0142D2BE3F46}"/>
            </c:ext>
          </c:extLst>
        </c:ser>
        <c:ser>
          <c:idx val="1"/>
          <c:order val="1"/>
          <c:tx>
            <c:strRef>
              <c:f>Comparison!$D$14</c:f>
              <c:strCache>
                <c:ptCount val="1"/>
                <c:pt idx="0">
                  <c:v>South Walney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Comparison!$B$15:$B$19</c:f>
              <c:strCache>
                <c:ptCount val="5"/>
                <c:pt idx="0">
                  <c:v>car</c:v>
                </c:pt>
                <c:pt idx="1">
                  <c:v>bike</c:v>
                </c:pt>
                <c:pt idx="2">
                  <c:v>walking</c:v>
                </c:pt>
                <c:pt idx="3">
                  <c:v>bus</c:v>
                </c:pt>
                <c:pt idx="4">
                  <c:v>other</c:v>
                </c:pt>
              </c:strCache>
            </c:strRef>
          </c:cat>
          <c:val>
            <c:numRef>
              <c:f>Comparison!$D$15:$D$19</c:f>
              <c:numCache>
                <c:formatCode>General</c:formatCode>
                <c:ptCount val="5"/>
                <c:pt idx="0">
                  <c:v>31.428571428571431</c:v>
                </c:pt>
                <c:pt idx="1">
                  <c:v>11.428571428571429</c:v>
                </c:pt>
                <c:pt idx="2">
                  <c:v>57.142857142857146</c:v>
                </c:pt>
                <c:pt idx="3">
                  <c:v>0</c:v>
                </c:pt>
                <c:pt idx="4">
                  <c:v>5.7142857142857144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2C-40AB-A8AF-0142D2BE3F46}"/>
            </c:ext>
          </c:extLst>
        </c:ser>
        <c:ser>
          <c:idx val="2"/>
          <c:order val="2"/>
          <c:tx>
            <c:strRef>
              <c:f>Comparison!$E$14</c:f>
              <c:strCache>
                <c:ptCount val="1"/>
                <c:pt idx="0">
                  <c:v>Greengate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Comparison!$B$15:$B$19</c:f>
              <c:strCache>
                <c:ptCount val="5"/>
                <c:pt idx="0">
                  <c:v>car</c:v>
                </c:pt>
                <c:pt idx="1">
                  <c:v>bike</c:v>
                </c:pt>
                <c:pt idx="2">
                  <c:v>walking</c:v>
                </c:pt>
                <c:pt idx="3">
                  <c:v>bus</c:v>
                </c:pt>
                <c:pt idx="4">
                  <c:v>other</c:v>
                </c:pt>
              </c:strCache>
            </c:strRef>
          </c:cat>
          <c:val>
            <c:numRef>
              <c:f>Comparison!$E$15:$E$19</c:f>
              <c:numCache>
                <c:formatCode>General</c:formatCode>
                <c:ptCount val="5"/>
                <c:pt idx="0">
                  <c:v>22.448979591836736</c:v>
                </c:pt>
                <c:pt idx="1">
                  <c:v>8.1632653061224492</c:v>
                </c:pt>
                <c:pt idx="2">
                  <c:v>75.510204081632651</c:v>
                </c:pt>
                <c:pt idx="3">
                  <c:v>2.0408163265306123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2C-40AB-A8AF-0142D2BE3F46}"/>
            </c:ext>
          </c:extLst>
        </c:ser>
        <c:ser>
          <c:idx val="3"/>
          <c:order val="3"/>
          <c:tx>
            <c:strRef>
              <c:f>Comparison!$F$14</c:f>
              <c:strCache>
                <c:ptCount val="1"/>
                <c:pt idx="0">
                  <c:v>St. Pius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Comparison!$B$15:$B$19</c:f>
              <c:strCache>
                <c:ptCount val="5"/>
                <c:pt idx="0">
                  <c:v>car</c:v>
                </c:pt>
                <c:pt idx="1">
                  <c:v>bike</c:v>
                </c:pt>
                <c:pt idx="2">
                  <c:v>walking</c:v>
                </c:pt>
                <c:pt idx="3">
                  <c:v>bus</c:v>
                </c:pt>
                <c:pt idx="4">
                  <c:v>other</c:v>
                </c:pt>
              </c:strCache>
            </c:strRef>
          </c:cat>
          <c:val>
            <c:numRef>
              <c:f>Comparison!$F$15:$F$19</c:f>
              <c:numCache>
                <c:formatCode>General</c:formatCode>
                <c:ptCount val="5"/>
                <c:pt idx="0">
                  <c:v>21.739130434782609</c:v>
                </c:pt>
                <c:pt idx="1">
                  <c:v>0</c:v>
                </c:pt>
                <c:pt idx="2">
                  <c:v>69.565217391304344</c:v>
                </c:pt>
                <c:pt idx="3">
                  <c:v>8.695652173913043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72C-40AB-A8AF-0142D2BE3F46}"/>
            </c:ext>
          </c:extLst>
        </c:ser>
        <c:ser>
          <c:idx val="4"/>
          <c:order val="4"/>
          <c:tx>
            <c:strRef>
              <c:f>Comparison!$G$14</c:f>
              <c:strCache>
                <c:ptCount val="1"/>
                <c:pt idx="0">
                  <c:v>Burlington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Comparison!$B$15:$B$19</c:f>
              <c:strCache>
                <c:ptCount val="5"/>
                <c:pt idx="0">
                  <c:v>car</c:v>
                </c:pt>
                <c:pt idx="1">
                  <c:v>bike</c:v>
                </c:pt>
                <c:pt idx="2">
                  <c:v>walking</c:v>
                </c:pt>
                <c:pt idx="3">
                  <c:v>bus</c:v>
                </c:pt>
                <c:pt idx="4">
                  <c:v>other</c:v>
                </c:pt>
              </c:strCache>
            </c:strRef>
          </c:cat>
          <c:val>
            <c:numRef>
              <c:f>Comparison!$G$15:$G$19</c:f>
              <c:numCache>
                <c:formatCode>General</c:formatCode>
                <c:ptCount val="5"/>
                <c:pt idx="0">
                  <c:v>75</c:v>
                </c:pt>
                <c:pt idx="1">
                  <c:v>75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2C-40AB-A8AF-0142D2BE3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8122144"/>
        <c:axId val="428123128"/>
      </c:barChart>
      <c:catAx>
        <c:axId val="428122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123128"/>
        <c:crosses val="autoZero"/>
        <c:auto val="1"/>
        <c:lblAlgn val="ctr"/>
        <c:lblOffset val="100"/>
        <c:noMultiLvlLbl val="0"/>
      </c:catAx>
      <c:valAx>
        <c:axId val="428123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122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/>
              <a:t>How likely are you to be physically active 3-5 times a week?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Comparison!$B$23</c:f>
              <c:strCache>
                <c:ptCount val="1"/>
                <c:pt idx="0">
                  <c:v>Not likey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Comparison!$C$22:$G$22</c:f>
              <c:strCache>
                <c:ptCount val="5"/>
                <c:pt idx="0">
                  <c:v>Victoria </c:v>
                </c:pt>
                <c:pt idx="1">
                  <c:v>South Walney</c:v>
                </c:pt>
                <c:pt idx="2">
                  <c:v>Greengate</c:v>
                </c:pt>
                <c:pt idx="3">
                  <c:v>St. Pius</c:v>
                </c:pt>
                <c:pt idx="4">
                  <c:v>Burlington</c:v>
                </c:pt>
              </c:strCache>
            </c:strRef>
          </c:cat>
          <c:val>
            <c:numRef>
              <c:f>Comparison!$C$23:$G$23</c:f>
              <c:numCache>
                <c:formatCode>General</c:formatCode>
                <c:ptCount val="5"/>
                <c:pt idx="0">
                  <c:v>2.5641025641025639</c:v>
                </c:pt>
                <c:pt idx="1">
                  <c:v>20</c:v>
                </c:pt>
                <c:pt idx="2">
                  <c:v>12.244897959183673</c:v>
                </c:pt>
                <c:pt idx="3">
                  <c:v>0</c:v>
                </c:pt>
                <c:pt idx="4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C8-451D-A3C0-29825E2CC80F}"/>
            </c:ext>
          </c:extLst>
        </c:ser>
        <c:ser>
          <c:idx val="1"/>
          <c:order val="1"/>
          <c:tx>
            <c:strRef>
              <c:f>Comparison!$B$24</c:f>
              <c:strCache>
                <c:ptCount val="1"/>
                <c:pt idx="0">
                  <c:v>Likey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Comparison!$C$22:$G$22</c:f>
              <c:strCache>
                <c:ptCount val="5"/>
                <c:pt idx="0">
                  <c:v>Victoria </c:v>
                </c:pt>
                <c:pt idx="1">
                  <c:v>South Walney</c:v>
                </c:pt>
                <c:pt idx="2">
                  <c:v>Greengate</c:v>
                </c:pt>
                <c:pt idx="3">
                  <c:v>St. Pius</c:v>
                </c:pt>
                <c:pt idx="4">
                  <c:v>Burlington</c:v>
                </c:pt>
              </c:strCache>
            </c:strRef>
          </c:cat>
          <c:val>
            <c:numRef>
              <c:f>Comparison!$C$24:$G$24</c:f>
              <c:numCache>
                <c:formatCode>General</c:formatCode>
                <c:ptCount val="5"/>
                <c:pt idx="0">
                  <c:v>43.589743589743591</c:v>
                </c:pt>
                <c:pt idx="1">
                  <c:v>62.857142857142861</c:v>
                </c:pt>
                <c:pt idx="2">
                  <c:v>42.857142857142861</c:v>
                </c:pt>
                <c:pt idx="3">
                  <c:v>56.521739130434781</c:v>
                </c:pt>
                <c:pt idx="4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C8-451D-A3C0-29825E2CC80F}"/>
            </c:ext>
          </c:extLst>
        </c:ser>
        <c:ser>
          <c:idx val="2"/>
          <c:order val="2"/>
          <c:tx>
            <c:strRef>
              <c:f>Comparison!$B$25</c:f>
              <c:strCache>
                <c:ptCount val="1"/>
                <c:pt idx="0">
                  <c:v>Very likey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Comparison!$C$22:$G$22</c:f>
              <c:strCache>
                <c:ptCount val="5"/>
                <c:pt idx="0">
                  <c:v>Victoria </c:v>
                </c:pt>
                <c:pt idx="1">
                  <c:v>South Walney</c:v>
                </c:pt>
                <c:pt idx="2">
                  <c:v>Greengate</c:v>
                </c:pt>
                <c:pt idx="3">
                  <c:v>St. Pius</c:v>
                </c:pt>
                <c:pt idx="4">
                  <c:v>Burlington</c:v>
                </c:pt>
              </c:strCache>
            </c:strRef>
          </c:cat>
          <c:val>
            <c:numRef>
              <c:f>Comparison!$C$25:$G$25</c:f>
              <c:numCache>
                <c:formatCode>General</c:formatCode>
                <c:ptCount val="5"/>
                <c:pt idx="0">
                  <c:v>43.589743589743591</c:v>
                </c:pt>
                <c:pt idx="1">
                  <c:v>25.714285714285715</c:v>
                </c:pt>
                <c:pt idx="2">
                  <c:v>46.938775510204081</c:v>
                </c:pt>
                <c:pt idx="3">
                  <c:v>43.478260869565219</c:v>
                </c:pt>
                <c:pt idx="4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C8-451D-A3C0-29825E2CC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2145176"/>
        <c:axId val="422147800"/>
      </c:barChart>
      <c:catAx>
        <c:axId val="422145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147800"/>
        <c:crosses val="autoZero"/>
        <c:auto val="1"/>
        <c:lblAlgn val="ctr"/>
        <c:lblOffset val="100"/>
        <c:noMultiLvlLbl val="0"/>
      </c:catAx>
      <c:valAx>
        <c:axId val="422147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145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050"/>
              <a:t>How likely are you in one week to attend a sports club in school (not a PE lesson)?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Comparison!$B$29</c:f>
              <c:strCache>
                <c:ptCount val="1"/>
                <c:pt idx="0">
                  <c:v>Not likey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Comparison!$C$28:$G$28</c:f>
              <c:strCache>
                <c:ptCount val="5"/>
                <c:pt idx="0">
                  <c:v>Victoria </c:v>
                </c:pt>
                <c:pt idx="1">
                  <c:v>South Walney</c:v>
                </c:pt>
                <c:pt idx="2">
                  <c:v>Greengate</c:v>
                </c:pt>
                <c:pt idx="3">
                  <c:v>St. Pius</c:v>
                </c:pt>
                <c:pt idx="4">
                  <c:v>Burlington</c:v>
                </c:pt>
              </c:strCache>
            </c:strRef>
          </c:cat>
          <c:val>
            <c:numRef>
              <c:f>Comparison!$C$29:$G$29</c:f>
              <c:numCache>
                <c:formatCode>General</c:formatCode>
                <c:ptCount val="5"/>
                <c:pt idx="0">
                  <c:v>23.076923076923077</c:v>
                </c:pt>
                <c:pt idx="1">
                  <c:v>51.428571428571431</c:v>
                </c:pt>
                <c:pt idx="2">
                  <c:v>32.653061224489797</c:v>
                </c:pt>
                <c:pt idx="3">
                  <c:v>34.782608695652172</c:v>
                </c:pt>
                <c:pt idx="4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94-4CF2-B4D8-6669A5E0B606}"/>
            </c:ext>
          </c:extLst>
        </c:ser>
        <c:ser>
          <c:idx val="1"/>
          <c:order val="1"/>
          <c:tx>
            <c:strRef>
              <c:f>Comparison!$B$30</c:f>
              <c:strCache>
                <c:ptCount val="1"/>
                <c:pt idx="0">
                  <c:v>Likey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Comparison!$C$28:$G$28</c:f>
              <c:strCache>
                <c:ptCount val="5"/>
                <c:pt idx="0">
                  <c:v>Victoria </c:v>
                </c:pt>
                <c:pt idx="1">
                  <c:v>South Walney</c:v>
                </c:pt>
                <c:pt idx="2">
                  <c:v>Greengate</c:v>
                </c:pt>
                <c:pt idx="3">
                  <c:v>St. Pius</c:v>
                </c:pt>
                <c:pt idx="4">
                  <c:v>Burlington</c:v>
                </c:pt>
              </c:strCache>
            </c:strRef>
          </c:cat>
          <c:val>
            <c:numRef>
              <c:f>Comparison!$C$30:$G$30</c:f>
              <c:numCache>
                <c:formatCode>General</c:formatCode>
                <c:ptCount val="5"/>
                <c:pt idx="0">
                  <c:v>48.717948717948715</c:v>
                </c:pt>
                <c:pt idx="1">
                  <c:v>31.428571428571431</c:v>
                </c:pt>
                <c:pt idx="2">
                  <c:v>42.857142857142861</c:v>
                </c:pt>
                <c:pt idx="3">
                  <c:v>39.130434782608695</c:v>
                </c:pt>
                <c:pt idx="4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94-4CF2-B4D8-6669A5E0B606}"/>
            </c:ext>
          </c:extLst>
        </c:ser>
        <c:ser>
          <c:idx val="2"/>
          <c:order val="2"/>
          <c:tx>
            <c:strRef>
              <c:f>Comparison!$B$31</c:f>
              <c:strCache>
                <c:ptCount val="1"/>
                <c:pt idx="0">
                  <c:v>Very likey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Comparison!$C$28:$G$28</c:f>
              <c:strCache>
                <c:ptCount val="5"/>
                <c:pt idx="0">
                  <c:v>Victoria </c:v>
                </c:pt>
                <c:pt idx="1">
                  <c:v>South Walney</c:v>
                </c:pt>
                <c:pt idx="2">
                  <c:v>Greengate</c:v>
                </c:pt>
                <c:pt idx="3">
                  <c:v>St. Pius</c:v>
                </c:pt>
                <c:pt idx="4">
                  <c:v>Burlington</c:v>
                </c:pt>
              </c:strCache>
            </c:strRef>
          </c:cat>
          <c:val>
            <c:numRef>
              <c:f>Comparison!$C$31:$G$31</c:f>
              <c:numCache>
                <c:formatCode>General</c:formatCode>
                <c:ptCount val="5"/>
                <c:pt idx="0">
                  <c:v>15.384615384615383</c:v>
                </c:pt>
                <c:pt idx="1">
                  <c:v>22.857142857142858</c:v>
                </c:pt>
                <c:pt idx="2">
                  <c:v>26.530612244897959</c:v>
                </c:pt>
                <c:pt idx="3">
                  <c:v>26.086956521739129</c:v>
                </c:pt>
                <c:pt idx="4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94-4CF2-B4D8-6669A5E0B6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9272680"/>
        <c:axId val="419270384"/>
      </c:barChart>
      <c:catAx>
        <c:axId val="419272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270384"/>
        <c:crosses val="autoZero"/>
        <c:auto val="1"/>
        <c:lblAlgn val="ctr"/>
        <c:lblOffset val="100"/>
        <c:noMultiLvlLbl val="0"/>
      </c:catAx>
      <c:valAx>
        <c:axId val="419270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272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How likely are you in one week to attend a sport club outside of school?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Comparison!$B$35</c:f>
              <c:strCache>
                <c:ptCount val="1"/>
                <c:pt idx="0">
                  <c:v>Not likey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Comparison!$C$34:$G$34</c:f>
              <c:strCache>
                <c:ptCount val="5"/>
                <c:pt idx="0">
                  <c:v>Victoria </c:v>
                </c:pt>
                <c:pt idx="1">
                  <c:v>South Walney</c:v>
                </c:pt>
                <c:pt idx="2">
                  <c:v>Greengate</c:v>
                </c:pt>
                <c:pt idx="3">
                  <c:v>St. Pius</c:v>
                </c:pt>
                <c:pt idx="4">
                  <c:v>Burlington</c:v>
                </c:pt>
              </c:strCache>
            </c:strRef>
          </c:cat>
          <c:val>
            <c:numRef>
              <c:f>Comparison!$C$35:$G$35</c:f>
              <c:numCache>
                <c:formatCode>General</c:formatCode>
                <c:ptCount val="5"/>
                <c:pt idx="0">
                  <c:v>15.384615384615383</c:v>
                </c:pt>
                <c:pt idx="1">
                  <c:v>28.571428571428573</c:v>
                </c:pt>
                <c:pt idx="2">
                  <c:v>32.653061224489797</c:v>
                </c:pt>
                <c:pt idx="3">
                  <c:v>30.434782608695652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EB-4318-862A-6543ACE546B5}"/>
            </c:ext>
          </c:extLst>
        </c:ser>
        <c:ser>
          <c:idx val="1"/>
          <c:order val="1"/>
          <c:tx>
            <c:strRef>
              <c:f>Comparison!$B$36</c:f>
              <c:strCache>
                <c:ptCount val="1"/>
                <c:pt idx="0">
                  <c:v>Likey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Comparison!$C$34:$G$34</c:f>
              <c:strCache>
                <c:ptCount val="5"/>
                <c:pt idx="0">
                  <c:v>Victoria </c:v>
                </c:pt>
                <c:pt idx="1">
                  <c:v>South Walney</c:v>
                </c:pt>
                <c:pt idx="2">
                  <c:v>Greengate</c:v>
                </c:pt>
                <c:pt idx="3">
                  <c:v>St. Pius</c:v>
                </c:pt>
                <c:pt idx="4">
                  <c:v>Burlington</c:v>
                </c:pt>
              </c:strCache>
            </c:strRef>
          </c:cat>
          <c:val>
            <c:numRef>
              <c:f>Comparison!$C$36:$G$36</c:f>
              <c:numCache>
                <c:formatCode>General</c:formatCode>
                <c:ptCount val="5"/>
                <c:pt idx="0">
                  <c:v>35.897435897435898</c:v>
                </c:pt>
                <c:pt idx="1">
                  <c:v>22.857142857142858</c:v>
                </c:pt>
                <c:pt idx="2">
                  <c:v>28.571428571428573</c:v>
                </c:pt>
                <c:pt idx="3">
                  <c:v>43.478260869565219</c:v>
                </c:pt>
                <c:pt idx="4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EB-4318-862A-6543ACE546B5}"/>
            </c:ext>
          </c:extLst>
        </c:ser>
        <c:ser>
          <c:idx val="2"/>
          <c:order val="2"/>
          <c:tx>
            <c:strRef>
              <c:f>Comparison!$B$37</c:f>
              <c:strCache>
                <c:ptCount val="1"/>
                <c:pt idx="0">
                  <c:v>Very likey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Comparison!$C$34:$G$34</c:f>
              <c:strCache>
                <c:ptCount val="5"/>
                <c:pt idx="0">
                  <c:v>Victoria </c:v>
                </c:pt>
                <c:pt idx="1">
                  <c:v>South Walney</c:v>
                </c:pt>
                <c:pt idx="2">
                  <c:v>Greengate</c:v>
                </c:pt>
                <c:pt idx="3">
                  <c:v>St. Pius</c:v>
                </c:pt>
                <c:pt idx="4">
                  <c:v>Burlington</c:v>
                </c:pt>
              </c:strCache>
            </c:strRef>
          </c:cat>
          <c:val>
            <c:numRef>
              <c:f>Comparison!$C$37:$G$37</c:f>
              <c:numCache>
                <c:formatCode>General</c:formatCode>
                <c:ptCount val="5"/>
                <c:pt idx="0">
                  <c:v>41.025641025641022</c:v>
                </c:pt>
                <c:pt idx="1">
                  <c:v>51.428571428571431</c:v>
                </c:pt>
                <c:pt idx="2">
                  <c:v>40.816326530612244</c:v>
                </c:pt>
                <c:pt idx="3">
                  <c:v>26.086956521739129</c:v>
                </c:pt>
                <c:pt idx="4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EB-4318-862A-6543ACE546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5119520"/>
        <c:axId val="415119848"/>
      </c:barChart>
      <c:catAx>
        <c:axId val="415119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119848"/>
        <c:crosses val="autoZero"/>
        <c:auto val="1"/>
        <c:lblAlgn val="ctr"/>
        <c:lblOffset val="100"/>
        <c:noMultiLvlLbl val="0"/>
      </c:catAx>
      <c:valAx>
        <c:axId val="415119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119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How likely are you to run or bike 3-5 times a week?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Comparison!$B$41</c:f>
              <c:strCache>
                <c:ptCount val="1"/>
                <c:pt idx="0">
                  <c:v>Not likey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Comparison!$C$40:$G$40</c:f>
              <c:strCache>
                <c:ptCount val="5"/>
                <c:pt idx="0">
                  <c:v>Victoria </c:v>
                </c:pt>
                <c:pt idx="1">
                  <c:v>South Walney</c:v>
                </c:pt>
                <c:pt idx="2">
                  <c:v>Greengate</c:v>
                </c:pt>
                <c:pt idx="3">
                  <c:v>St. Pius</c:v>
                </c:pt>
                <c:pt idx="4">
                  <c:v>Burlington</c:v>
                </c:pt>
              </c:strCache>
            </c:strRef>
          </c:cat>
          <c:val>
            <c:numRef>
              <c:f>Comparison!$C$41:$G$41</c:f>
              <c:numCache>
                <c:formatCode>General</c:formatCode>
                <c:ptCount val="5"/>
                <c:pt idx="0">
                  <c:v>12.820512820512819</c:v>
                </c:pt>
                <c:pt idx="1">
                  <c:v>25.714285714285715</c:v>
                </c:pt>
                <c:pt idx="2">
                  <c:v>14.285714285714286</c:v>
                </c:pt>
                <c:pt idx="3">
                  <c:v>8.695652173913043</c:v>
                </c:pt>
                <c:pt idx="4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D2-4583-9D2D-E07E23318C69}"/>
            </c:ext>
          </c:extLst>
        </c:ser>
        <c:ser>
          <c:idx val="1"/>
          <c:order val="1"/>
          <c:tx>
            <c:strRef>
              <c:f>Comparison!$B$42</c:f>
              <c:strCache>
                <c:ptCount val="1"/>
                <c:pt idx="0">
                  <c:v>Likey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Comparison!$C$40:$G$40</c:f>
              <c:strCache>
                <c:ptCount val="5"/>
                <c:pt idx="0">
                  <c:v>Victoria </c:v>
                </c:pt>
                <c:pt idx="1">
                  <c:v>South Walney</c:v>
                </c:pt>
                <c:pt idx="2">
                  <c:v>Greengate</c:v>
                </c:pt>
                <c:pt idx="3">
                  <c:v>St. Pius</c:v>
                </c:pt>
                <c:pt idx="4">
                  <c:v>Burlington</c:v>
                </c:pt>
              </c:strCache>
            </c:strRef>
          </c:cat>
          <c:val>
            <c:numRef>
              <c:f>Comparison!$C$42:$G$42</c:f>
              <c:numCache>
                <c:formatCode>General</c:formatCode>
                <c:ptCount val="5"/>
                <c:pt idx="0">
                  <c:v>43.589743589743591</c:v>
                </c:pt>
                <c:pt idx="1">
                  <c:v>40</c:v>
                </c:pt>
                <c:pt idx="2">
                  <c:v>40.816326530612244</c:v>
                </c:pt>
                <c:pt idx="3">
                  <c:v>21.739130434782609</c:v>
                </c:pt>
                <c:pt idx="4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D2-4583-9D2D-E07E23318C69}"/>
            </c:ext>
          </c:extLst>
        </c:ser>
        <c:ser>
          <c:idx val="2"/>
          <c:order val="2"/>
          <c:tx>
            <c:strRef>
              <c:f>Comparison!$B$43</c:f>
              <c:strCache>
                <c:ptCount val="1"/>
                <c:pt idx="0">
                  <c:v>Very likey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Comparison!$C$40:$G$40</c:f>
              <c:strCache>
                <c:ptCount val="5"/>
                <c:pt idx="0">
                  <c:v>Victoria </c:v>
                </c:pt>
                <c:pt idx="1">
                  <c:v>South Walney</c:v>
                </c:pt>
                <c:pt idx="2">
                  <c:v>Greengate</c:v>
                </c:pt>
                <c:pt idx="3">
                  <c:v>St. Pius</c:v>
                </c:pt>
                <c:pt idx="4">
                  <c:v>Burlington</c:v>
                </c:pt>
              </c:strCache>
            </c:strRef>
          </c:cat>
          <c:val>
            <c:numRef>
              <c:f>Comparison!$C$43:$G$43</c:f>
              <c:numCache>
                <c:formatCode>General</c:formatCode>
                <c:ptCount val="5"/>
                <c:pt idx="0">
                  <c:v>35.897435897435898</c:v>
                </c:pt>
                <c:pt idx="1">
                  <c:v>40</c:v>
                </c:pt>
                <c:pt idx="2">
                  <c:v>48.979591836734691</c:v>
                </c:pt>
                <c:pt idx="3">
                  <c:v>65.217391304347828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D2-4583-9D2D-E07E23318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7257472"/>
        <c:axId val="417254192"/>
      </c:barChart>
      <c:catAx>
        <c:axId val="417257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254192"/>
        <c:crosses val="autoZero"/>
        <c:auto val="1"/>
        <c:lblAlgn val="ctr"/>
        <c:lblOffset val="100"/>
        <c:noMultiLvlLbl val="0"/>
      </c:catAx>
      <c:valAx>
        <c:axId val="417254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257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How many times a day do walk up or down a flight of stairs (about 10 stairs)?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136482939632549E-2"/>
          <c:y val="0.17171296296296298"/>
          <c:w val="0.90286351706036749"/>
          <c:h val="0.6149843248760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Comparison!$B$47</c:f>
              <c:strCache>
                <c:ptCount val="1"/>
                <c:pt idx="0">
                  <c:v>1-2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Comparison!$C$46:$G$46</c:f>
              <c:strCache>
                <c:ptCount val="5"/>
                <c:pt idx="0">
                  <c:v>Victoria </c:v>
                </c:pt>
                <c:pt idx="1">
                  <c:v>South Walney</c:v>
                </c:pt>
                <c:pt idx="2">
                  <c:v>Greengate</c:v>
                </c:pt>
                <c:pt idx="3">
                  <c:v>St. Pius</c:v>
                </c:pt>
                <c:pt idx="4">
                  <c:v>Burlington</c:v>
                </c:pt>
              </c:strCache>
            </c:strRef>
          </c:cat>
          <c:val>
            <c:numRef>
              <c:f>Comparison!$C$47:$G$47</c:f>
              <c:numCache>
                <c:formatCode>General</c:formatCode>
                <c:ptCount val="5"/>
                <c:pt idx="0">
                  <c:v>2.5641025641025639</c:v>
                </c:pt>
                <c:pt idx="1">
                  <c:v>2.8571428571428572</c:v>
                </c:pt>
                <c:pt idx="2">
                  <c:v>0</c:v>
                </c:pt>
                <c:pt idx="3">
                  <c:v>13.043478260869565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D5-4092-A346-5259B5C2222B}"/>
            </c:ext>
          </c:extLst>
        </c:ser>
        <c:ser>
          <c:idx val="1"/>
          <c:order val="1"/>
          <c:tx>
            <c:strRef>
              <c:f>Comparison!$B$48</c:f>
              <c:strCache>
                <c:ptCount val="1"/>
                <c:pt idx="0">
                  <c:v>3-4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Comparison!$C$46:$G$46</c:f>
              <c:strCache>
                <c:ptCount val="5"/>
                <c:pt idx="0">
                  <c:v>Victoria </c:v>
                </c:pt>
                <c:pt idx="1">
                  <c:v>South Walney</c:v>
                </c:pt>
                <c:pt idx="2">
                  <c:v>Greengate</c:v>
                </c:pt>
                <c:pt idx="3">
                  <c:v>St. Pius</c:v>
                </c:pt>
                <c:pt idx="4">
                  <c:v>Burlington</c:v>
                </c:pt>
              </c:strCache>
            </c:strRef>
          </c:cat>
          <c:val>
            <c:numRef>
              <c:f>Comparison!$C$48:$G$48</c:f>
              <c:numCache>
                <c:formatCode>General</c:formatCode>
                <c:ptCount val="5"/>
                <c:pt idx="0">
                  <c:v>12.820512820512819</c:v>
                </c:pt>
                <c:pt idx="1">
                  <c:v>20</c:v>
                </c:pt>
                <c:pt idx="2">
                  <c:v>14.285714285714286</c:v>
                </c:pt>
                <c:pt idx="3">
                  <c:v>8.695652173913043</c:v>
                </c:pt>
                <c:pt idx="4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D5-4092-A346-5259B5C2222B}"/>
            </c:ext>
          </c:extLst>
        </c:ser>
        <c:ser>
          <c:idx val="2"/>
          <c:order val="2"/>
          <c:tx>
            <c:strRef>
              <c:f>Comparison!$B$49</c:f>
              <c:strCache>
                <c:ptCount val="1"/>
                <c:pt idx="0">
                  <c:v>5-6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Comparison!$C$46:$G$46</c:f>
              <c:strCache>
                <c:ptCount val="5"/>
                <c:pt idx="0">
                  <c:v>Victoria </c:v>
                </c:pt>
                <c:pt idx="1">
                  <c:v>South Walney</c:v>
                </c:pt>
                <c:pt idx="2">
                  <c:v>Greengate</c:v>
                </c:pt>
                <c:pt idx="3">
                  <c:v>St. Pius</c:v>
                </c:pt>
                <c:pt idx="4">
                  <c:v>Burlington</c:v>
                </c:pt>
              </c:strCache>
            </c:strRef>
          </c:cat>
          <c:val>
            <c:numRef>
              <c:f>Comparison!$C$49:$G$49</c:f>
              <c:numCache>
                <c:formatCode>General</c:formatCode>
                <c:ptCount val="5"/>
                <c:pt idx="0">
                  <c:v>17.948717948717949</c:v>
                </c:pt>
                <c:pt idx="1">
                  <c:v>37.142857142857146</c:v>
                </c:pt>
                <c:pt idx="2">
                  <c:v>24.489795918367346</c:v>
                </c:pt>
                <c:pt idx="3">
                  <c:v>13.043478260869565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D5-4092-A346-5259B5C2222B}"/>
            </c:ext>
          </c:extLst>
        </c:ser>
        <c:ser>
          <c:idx val="3"/>
          <c:order val="3"/>
          <c:tx>
            <c:strRef>
              <c:f>Comparison!$B$50</c:f>
              <c:strCache>
                <c:ptCount val="1"/>
                <c:pt idx="0">
                  <c:v>6+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Comparison!$C$46:$G$46</c:f>
              <c:strCache>
                <c:ptCount val="5"/>
                <c:pt idx="0">
                  <c:v>Victoria </c:v>
                </c:pt>
                <c:pt idx="1">
                  <c:v>South Walney</c:v>
                </c:pt>
                <c:pt idx="2">
                  <c:v>Greengate</c:v>
                </c:pt>
                <c:pt idx="3">
                  <c:v>St. Pius</c:v>
                </c:pt>
                <c:pt idx="4">
                  <c:v>Burlington</c:v>
                </c:pt>
              </c:strCache>
            </c:strRef>
          </c:cat>
          <c:val>
            <c:numRef>
              <c:f>Comparison!$C$50:$G$50</c:f>
              <c:numCache>
                <c:formatCode>General</c:formatCode>
                <c:ptCount val="5"/>
                <c:pt idx="0">
                  <c:v>56.410256410256409</c:v>
                </c:pt>
                <c:pt idx="1">
                  <c:v>40</c:v>
                </c:pt>
                <c:pt idx="2">
                  <c:v>59.183673469387756</c:v>
                </c:pt>
                <c:pt idx="3">
                  <c:v>60.869565217391305</c:v>
                </c:pt>
                <c:pt idx="4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D5-4092-A346-5259B5C22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0064304"/>
        <c:axId val="420064632"/>
      </c:barChart>
      <c:catAx>
        <c:axId val="42006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064632"/>
        <c:crosses val="autoZero"/>
        <c:auto val="1"/>
        <c:lblAlgn val="ctr"/>
        <c:lblOffset val="100"/>
        <c:noMultiLvlLbl val="0"/>
      </c:catAx>
      <c:valAx>
        <c:axId val="420064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06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How many times a week do you help out in the house </a:t>
            </a:r>
            <a:r>
              <a:rPr lang="en-GB" sz="900"/>
              <a:t>(dusting, washing up, vacuuming, gardening, walking the dog, cleaning pets, playing with younger brothers/sisters, helping with the shopping, cooking):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Comparison!$A$54:$B$54</c:f>
              <c:strCache>
                <c:ptCount val="2"/>
                <c:pt idx="0">
                  <c:v>a.</c:v>
                </c:pt>
                <c:pt idx="1">
                  <c:v>1-2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Comparison!$C$53:$G$53</c:f>
              <c:strCache>
                <c:ptCount val="5"/>
                <c:pt idx="0">
                  <c:v>Victoria </c:v>
                </c:pt>
                <c:pt idx="1">
                  <c:v>South Walney</c:v>
                </c:pt>
                <c:pt idx="2">
                  <c:v>Greengate</c:v>
                </c:pt>
                <c:pt idx="3">
                  <c:v>St. Pius</c:v>
                </c:pt>
                <c:pt idx="4">
                  <c:v>Burlington</c:v>
                </c:pt>
              </c:strCache>
            </c:strRef>
          </c:cat>
          <c:val>
            <c:numRef>
              <c:f>Comparison!$C$54:$G$54</c:f>
              <c:numCache>
                <c:formatCode>General</c:formatCode>
                <c:ptCount val="5"/>
                <c:pt idx="0">
                  <c:v>30.769230769230766</c:v>
                </c:pt>
                <c:pt idx="1">
                  <c:v>34.285714285714285</c:v>
                </c:pt>
                <c:pt idx="2">
                  <c:v>24.489795918367346</c:v>
                </c:pt>
                <c:pt idx="3">
                  <c:v>8.695652173913043</c:v>
                </c:pt>
                <c:pt idx="4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F3-4C35-9D8F-A860C605F88B}"/>
            </c:ext>
          </c:extLst>
        </c:ser>
        <c:ser>
          <c:idx val="1"/>
          <c:order val="1"/>
          <c:tx>
            <c:strRef>
              <c:f>Comparison!$A$55:$B$55</c:f>
              <c:strCache>
                <c:ptCount val="2"/>
                <c:pt idx="0">
                  <c:v>b.</c:v>
                </c:pt>
                <c:pt idx="1">
                  <c:v>3-4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Comparison!$C$53:$G$53</c:f>
              <c:strCache>
                <c:ptCount val="5"/>
                <c:pt idx="0">
                  <c:v>Victoria </c:v>
                </c:pt>
                <c:pt idx="1">
                  <c:v>South Walney</c:v>
                </c:pt>
                <c:pt idx="2">
                  <c:v>Greengate</c:v>
                </c:pt>
                <c:pt idx="3">
                  <c:v>St. Pius</c:v>
                </c:pt>
                <c:pt idx="4">
                  <c:v>Burlington</c:v>
                </c:pt>
              </c:strCache>
            </c:strRef>
          </c:cat>
          <c:val>
            <c:numRef>
              <c:f>Comparison!$C$55:$G$55</c:f>
              <c:numCache>
                <c:formatCode>General</c:formatCode>
                <c:ptCount val="5"/>
                <c:pt idx="0">
                  <c:v>25.641025641025639</c:v>
                </c:pt>
                <c:pt idx="1">
                  <c:v>28.571428571428573</c:v>
                </c:pt>
                <c:pt idx="2">
                  <c:v>30.612244897959183</c:v>
                </c:pt>
                <c:pt idx="3">
                  <c:v>34.782608695652172</c:v>
                </c:pt>
                <c:pt idx="4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F3-4C35-9D8F-A860C605F88B}"/>
            </c:ext>
          </c:extLst>
        </c:ser>
        <c:ser>
          <c:idx val="2"/>
          <c:order val="2"/>
          <c:tx>
            <c:strRef>
              <c:f>Comparison!$A$56:$B$56</c:f>
              <c:strCache>
                <c:ptCount val="2"/>
                <c:pt idx="0">
                  <c:v>c.</c:v>
                </c:pt>
                <c:pt idx="1">
                  <c:v>5-6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Comparison!$C$53:$G$53</c:f>
              <c:strCache>
                <c:ptCount val="5"/>
                <c:pt idx="0">
                  <c:v>Victoria </c:v>
                </c:pt>
                <c:pt idx="1">
                  <c:v>South Walney</c:v>
                </c:pt>
                <c:pt idx="2">
                  <c:v>Greengate</c:v>
                </c:pt>
                <c:pt idx="3">
                  <c:v>St. Pius</c:v>
                </c:pt>
                <c:pt idx="4">
                  <c:v>Burlington</c:v>
                </c:pt>
              </c:strCache>
            </c:strRef>
          </c:cat>
          <c:val>
            <c:numRef>
              <c:f>Comparison!$C$56:$G$56</c:f>
              <c:numCache>
                <c:formatCode>General</c:formatCode>
                <c:ptCount val="5"/>
                <c:pt idx="0">
                  <c:v>23.076923076923077</c:v>
                </c:pt>
                <c:pt idx="1">
                  <c:v>22.857142857142858</c:v>
                </c:pt>
                <c:pt idx="2">
                  <c:v>24.489795918367346</c:v>
                </c:pt>
                <c:pt idx="3">
                  <c:v>26.086956521739129</c:v>
                </c:pt>
                <c:pt idx="4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F3-4C35-9D8F-A860C605F88B}"/>
            </c:ext>
          </c:extLst>
        </c:ser>
        <c:ser>
          <c:idx val="3"/>
          <c:order val="3"/>
          <c:tx>
            <c:strRef>
              <c:f>Comparison!$A$57:$B$57</c:f>
              <c:strCache>
                <c:ptCount val="2"/>
                <c:pt idx="0">
                  <c:v>d.</c:v>
                </c:pt>
                <c:pt idx="1">
                  <c:v>6+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Comparison!$C$53:$G$53</c:f>
              <c:strCache>
                <c:ptCount val="5"/>
                <c:pt idx="0">
                  <c:v>Victoria </c:v>
                </c:pt>
                <c:pt idx="1">
                  <c:v>South Walney</c:v>
                </c:pt>
                <c:pt idx="2">
                  <c:v>Greengate</c:v>
                </c:pt>
                <c:pt idx="3">
                  <c:v>St. Pius</c:v>
                </c:pt>
                <c:pt idx="4">
                  <c:v>Burlington</c:v>
                </c:pt>
              </c:strCache>
            </c:strRef>
          </c:cat>
          <c:val>
            <c:numRef>
              <c:f>Comparison!$C$57:$G$57</c:f>
              <c:numCache>
                <c:formatCode>General</c:formatCode>
                <c:ptCount val="5"/>
                <c:pt idx="0">
                  <c:v>10.256410256410255</c:v>
                </c:pt>
                <c:pt idx="1">
                  <c:v>14.285714285714286</c:v>
                </c:pt>
                <c:pt idx="2">
                  <c:v>22.448979591836736</c:v>
                </c:pt>
                <c:pt idx="3">
                  <c:v>26.086956521739129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F3-4C35-9D8F-A860C605F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7791944"/>
        <c:axId val="537790632"/>
      </c:barChart>
      <c:catAx>
        <c:axId val="537791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790632"/>
        <c:crosses val="autoZero"/>
        <c:auto val="1"/>
        <c:lblAlgn val="ctr"/>
        <c:lblOffset val="100"/>
        <c:noMultiLvlLbl val="0"/>
      </c:catAx>
      <c:valAx>
        <c:axId val="537790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791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247650</xdr:colOff>
      <xdr:row>1</xdr:row>
      <xdr:rowOff>76200</xdr:rowOff>
    </xdr:from>
    <xdr:to>
      <xdr:col>14</xdr:col>
      <xdr:colOff>552450</xdr:colOff>
      <xdr:row>17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571500</xdr:colOff>
      <xdr:row>1</xdr:row>
      <xdr:rowOff>76200</xdr:rowOff>
    </xdr:from>
    <xdr:to>
      <xdr:col>22</xdr:col>
      <xdr:colOff>266700</xdr:colOff>
      <xdr:row>15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266700</xdr:colOff>
      <xdr:row>18</xdr:row>
      <xdr:rowOff>76200</xdr:rowOff>
    </xdr:from>
    <xdr:to>
      <xdr:col>14</xdr:col>
      <xdr:colOff>571500</xdr:colOff>
      <xdr:row>32</xdr:row>
      <xdr:rowOff>152400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66675</xdr:colOff>
      <xdr:row>18</xdr:row>
      <xdr:rowOff>76200</xdr:rowOff>
    </xdr:from>
    <xdr:to>
      <xdr:col>22</xdr:col>
      <xdr:colOff>371475</xdr:colOff>
      <xdr:row>32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266700</xdr:colOff>
      <xdr:row>33</xdr:row>
      <xdr:rowOff>104775</xdr:rowOff>
    </xdr:from>
    <xdr:to>
      <xdr:col>14</xdr:col>
      <xdr:colOff>571500</xdr:colOff>
      <xdr:row>47</xdr:row>
      <xdr:rowOff>180975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47625</xdr:colOff>
      <xdr:row>33</xdr:row>
      <xdr:rowOff>104775</xdr:rowOff>
    </xdr:from>
    <xdr:to>
      <xdr:col>22</xdr:col>
      <xdr:colOff>352425</xdr:colOff>
      <xdr:row>47</xdr:row>
      <xdr:rowOff>180975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266700</xdr:colOff>
      <xdr:row>48</xdr:row>
      <xdr:rowOff>133350</xdr:rowOff>
    </xdr:from>
    <xdr:to>
      <xdr:col>14</xdr:col>
      <xdr:colOff>571500</xdr:colOff>
      <xdr:row>63</xdr:row>
      <xdr:rowOff>19050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85725</xdr:colOff>
      <xdr:row>48</xdr:row>
      <xdr:rowOff>142875</xdr:rowOff>
    </xdr:from>
    <xdr:to>
      <xdr:col>22</xdr:col>
      <xdr:colOff>390525</xdr:colOff>
      <xdr:row>63</xdr:row>
      <xdr:rowOff>28575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266699</xdr:colOff>
      <xdr:row>63</xdr:row>
      <xdr:rowOff>171449</xdr:rowOff>
    </xdr:from>
    <xdr:to>
      <xdr:col>14</xdr:col>
      <xdr:colOff>600074</xdr:colOff>
      <xdr:row>81</xdr:row>
      <xdr:rowOff>104774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9"/>
  <sheetViews>
    <sheetView tabSelected="1" workbookViewId="0">
      <selection activeCell="E4" sqref="E4"/>
    </sheetView>
  </sheetViews>
  <sheetFormatPr defaultRowHeight="15" x14ac:dyDescent="0.25"/>
  <cols>
    <col min="4" max="4" width="13.42578125" bestFit="1" customWidth="1"/>
    <col min="5" max="6" width="12" bestFit="1" customWidth="1"/>
    <col min="7" max="7" width="10.28515625" bestFit="1" customWidth="1"/>
  </cols>
  <sheetData>
    <row r="1" spans="1:7" x14ac:dyDescent="0.25">
      <c r="A1" s="2">
        <v>2</v>
      </c>
      <c r="B1" s="2" t="s">
        <v>12</v>
      </c>
    </row>
    <row r="2" spans="1:7" x14ac:dyDescent="0.25">
      <c r="A2" s="16"/>
      <c r="B2" s="19" t="s">
        <v>42</v>
      </c>
      <c r="C2" s="19" t="s">
        <v>43</v>
      </c>
      <c r="D2" s="19" t="s">
        <v>44</v>
      </c>
      <c r="E2" s="19" t="s">
        <v>45</v>
      </c>
      <c r="F2" s="19" t="s">
        <v>46</v>
      </c>
    </row>
    <row r="3" spans="1:7" x14ac:dyDescent="0.25">
      <c r="A3" s="17" t="s">
        <v>47</v>
      </c>
      <c r="B3" s="8">
        <f>Victoria!B15</f>
        <v>56.410256410256409</v>
      </c>
      <c r="C3" s="8">
        <f>'South Walney'!B15</f>
        <v>71.428571428571431</v>
      </c>
      <c r="D3" s="13">
        <f>Greengate!B15</f>
        <v>89.795918367346943</v>
      </c>
      <c r="E3" s="8">
        <f>'St.Pius X'!B15</f>
        <v>86.956521739130437</v>
      </c>
      <c r="F3" s="8">
        <f>Burlington!B15</f>
        <v>50</v>
      </c>
    </row>
    <row r="4" spans="1:7" x14ac:dyDescent="0.25">
      <c r="A4" s="17" t="s">
        <v>48</v>
      </c>
      <c r="B4" s="8">
        <f>Victoria!C15</f>
        <v>35.897435897435898</v>
      </c>
      <c r="C4" s="8">
        <f>'South Walney'!C15</f>
        <v>31.428571428571431</v>
      </c>
      <c r="D4" s="8">
        <f>Greengate!C15</f>
        <v>10.204081632653061</v>
      </c>
      <c r="E4" s="8">
        <f>'St.Pius X'!C15</f>
        <v>13.043478260869565</v>
      </c>
      <c r="F4" s="8">
        <f>Burlington!C15</f>
        <v>50</v>
      </c>
    </row>
    <row r="5" spans="1:7" x14ac:dyDescent="0.25">
      <c r="A5" s="11"/>
      <c r="B5" s="12"/>
      <c r="C5" s="12"/>
      <c r="D5" s="12"/>
      <c r="E5" s="12"/>
      <c r="F5" s="12"/>
    </row>
    <row r="6" spans="1:7" x14ac:dyDescent="0.25">
      <c r="A6" s="2">
        <v>3</v>
      </c>
      <c r="B6" s="2" t="s">
        <v>15</v>
      </c>
    </row>
    <row r="7" spans="1:7" x14ac:dyDescent="0.25">
      <c r="A7" s="18"/>
      <c r="B7" s="18"/>
      <c r="C7" s="19" t="s">
        <v>42</v>
      </c>
      <c r="D7" s="19" t="s">
        <v>43</v>
      </c>
      <c r="E7" s="19" t="s">
        <v>44</v>
      </c>
      <c r="F7" s="19" t="s">
        <v>45</v>
      </c>
      <c r="G7" s="19" t="s">
        <v>46</v>
      </c>
    </row>
    <row r="8" spans="1:7" x14ac:dyDescent="0.25">
      <c r="A8" s="16" t="s">
        <v>19</v>
      </c>
      <c r="B8" s="19" t="s">
        <v>16</v>
      </c>
      <c r="C8" s="8">
        <f>Victoria!D17</f>
        <v>0</v>
      </c>
      <c r="D8" s="8">
        <f>'South Walney'!D17</f>
        <v>2.8571428571428572</v>
      </c>
      <c r="E8" s="8">
        <f>Greengate!D17</f>
        <v>6.1224489795918364</v>
      </c>
      <c r="F8" s="8">
        <f>'St.Pius X'!D17</f>
        <v>0</v>
      </c>
      <c r="G8" s="8">
        <f>Burlington!D17</f>
        <v>0</v>
      </c>
    </row>
    <row r="9" spans="1:7" x14ac:dyDescent="0.25">
      <c r="A9" s="17" t="s">
        <v>20</v>
      </c>
      <c r="B9" s="19">
        <v>1</v>
      </c>
      <c r="C9" s="8">
        <f>Victoria!D18</f>
        <v>0</v>
      </c>
      <c r="D9" s="8">
        <f>'South Walney'!D18</f>
        <v>8.5714285714285712</v>
      </c>
      <c r="E9" s="8">
        <f>Greengate!D18</f>
        <v>10.204081632653061</v>
      </c>
      <c r="F9" s="8">
        <f>'St.Pius X'!D18</f>
        <v>0</v>
      </c>
      <c r="G9" s="8">
        <f>Burlington!D18</f>
        <v>0</v>
      </c>
    </row>
    <row r="10" spans="1:7" x14ac:dyDescent="0.25">
      <c r="A10" s="17" t="s">
        <v>21</v>
      </c>
      <c r="B10" s="19">
        <v>2</v>
      </c>
      <c r="C10" s="8">
        <f>Victoria!D19</f>
        <v>20.512820512820511</v>
      </c>
      <c r="D10" s="8">
        <f>'South Walney'!D19</f>
        <v>14.285714285714286</v>
      </c>
      <c r="E10" s="8">
        <f>Greengate!D19</f>
        <v>28.571428571428573</v>
      </c>
      <c r="F10" s="8">
        <f>'St.Pius X'!D19</f>
        <v>52.173913043478258</v>
      </c>
      <c r="G10" s="8">
        <f>Burlington!D19</f>
        <v>0</v>
      </c>
    </row>
    <row r="11" spans="1:7" x14ac:dyDescent="0.25">
      <c r="A11" s="17" t="s">
        <v>22</v>
      </c>
      <c r="B11" s="19" t="s">
        <v>17</v>
      </c>
      <c r="C11" s="8">
        <f>Victoria!D20</f>
        <v>69.230769230769226</v>
      </c>
      <c r="D11" s="8">
        <f>'South Walney'!D20</f>
        <v>74.285714285714292</v>
      </c>
      <c r="E11" s="8">
        <f>Greengate!D20</f>
        <v>36.734693877551024</v>
      </c>
      <c r="F11" s="8">
        <f>'St.Pius X'!D20</f>
        <v>47.826086956521735</v>
      </c>
      <c r="G11" s="8">
        <f>Burlington!D20</f>
        <v>100</v>
      </c>
    </row>
    <row r="12" spans="1:7" x14ac:dyDescent="0.25">
      <c r="A12" s="1"/>
    </row>
    <row r="13" spans="1:7" x14ac:dyDescent="0.25">
      <c r="A13" s="2">
        <v>4</v>
      </c>
      <c r="B13" s="4" t="s">
        <v>18</v>
      </c>
    </row>
    <row r="14" spans="1:7" x14ac:dyDescent="0.25">
      <c r="A14" s="18"/>
      <c r="B14" s="20"/>
      <c r="C14" s="19" t="s">
        <v>42</v>
      </c>
      <c r="D14" s="19" t="s">
        <v>43</v>
      </c>
      <c r="E14" s="19" t="s">
        <v>44</v>
      </c>
      <c r="F14" s="19" t="s">
        <v>45</v>
      </c>
      <c r="G14" s="19" t="s">
        <v>46</v>
      </c>
    </row>
    <row r="15" spans="1:7" x14ac:dyDescent="0.25">
      <c r="A15" s="16" t="s">
        <v>19</v>
      </c>
      <c r="B15" s="19" t="s">
        <v>23</v>
      </c>
      <c r="C15" s="8">
        <f>Victoria!D23</f>
        <v>43.589743589743591</v>
      </c>
      <c r="D15" s="8">
        <f>'South Walney'!D23</f>
        <v>31.428571428571431</v>
      </c>
      <c r="E15" s="8">
        <f>Greengate!D23</f>
        <v>22.448979591836736</v>
      </c>
      <c r="F15" s="8">
        <f>'St.Pius X'!D23</f>
        <v>21.739130434782609</v>
      </c>
      <c r="G15" s="8">
        <f>Burlington!D23</f>
        <v>75</v>
      </c>
    </row>
    <row r="16" spans="1:7" x14ac:dyDescent="0.25">
      <c r="A16" s="17" t="s">
        <v>20</v>
      </c>
      <c r="B16" s="19" t="s">
        <v>24</v>
      </c>
      <c r="C16" s="8">
        <f>Victoria!D24</f>
        <v>0</v>
      </c>
      <c r="D16" s="8">
        <f>'South Walney'!D24</f>
        <v>11.428571428571429</v>
      </c>
      <c r="E16" s="8">
        <f>Greengate!D24</f>
        <v>8.1632653061224492</v>
      </c>
      <c r="F16" s="8">
        <f>'St.Pius X'!D24</f>
        <v>0</v>
      </c>
      <c r="G16" s="8">
        <f>Burlington!D24</f>
        <v>75</v>
      </c>
    </row>
    <row r="17" spans="1:7" x14ac:dyDescent="0.25">
      <c r="A17" s="17" t="s">
        <v>21</v>
      </c>
      <c r="B17" s="19" t="s">
        <v>25</v>
      </c>
      <c r="C17" s="8">
        <f>Victoria!D25</f>
        <v>61.538461538461533</v>
      </c>
      <c r="D17" s="8">
        <f>'South Walney'!D25</f>
        <v>57.142857142857146</v>
      </c>
      <c r="E17" s="8">
        <f>Greengate!D25</f>
        <v>75.510204081632651</v>
      </c>
      <c r="F17" s="8">
        <f>'St.Pius X'!D25</f>
        <v>69.565217391304344</v>
      </c>
      <c r="G17" s="8">
        <f>Burlington!D25</f>
        <v>50</v>
      </c>
    </row>
    <row r="18" spans="1:7" x14ac:dyDescent="0.25">
      <c r="A18" s="17" t="s">
        <v>22</v>
      </c>
      <c r="B18" s="19" t="s">
        <v>26</v>
      </c>
      <c r="C18" s="8">
        <f>Victoria!D26</f>
        <v>0</v>
      </c>
      <c r="D18" s="8">
        <f>'South Walney'!D26</f>
        <v>0</v>
      </c>
      <c r="E18" s="8">
        <f>Greengate!D26</f>
        <v>2.0408163265306123</v>
      </c>
      <c r="F18" s="8">
        <f>'St.Pius X'!D26</f>
        <v>8.695652173913043</v>
      </c>
      <c r="G18" s="8">
        <f>Burlington!D26</f>
        <v>0</v>
      </c>
    </row>
    <row r="19" spans="1:7" x14ac:dyDescent="0.25">
      <c r="A19" s="17" t="s">
        <v>28</v>
      </c>
      <c r="B19" s="19" t="s">
        <v>27</v>
      </c>
      <c r="C19" s="8">
        <f>Victoria!D27</f>
        <v>0</v>
      </c>
      <c r="D19" s="8">
        <f>'South Walney'!D27</f>
        <v>5.7142857142857144</v>
      </c>
      <c r="E19" s="8">
        <f>Greengate!D27</f>
        <v>0</v>
      </c>
      <c r="F19" s="8">
        <f>'St.Pius X'!D27</f>
        <v>0</v>
      </c>
      <c r="G19" s="8">
        <f>Burlington!D27</f>
        <v>0</v>
      </c>
    </row>
    <row r="20" spans="1:7" x14ac:dyDescent="0.25">
      <c r="A20" s="1"/>
    </row>
    <row r="21" spans="1:7" x14ac:dyDescent="0.25">
      <c r="A21" s="2">
        <v>5</v>
      </c>
      <c r="B21" s="2" t="s">
        <v>29</v>
      </c>
    </row>
    <row r="22" spans="1:7" x14ac:dyDescent="0.25">
      <c r="A22" s="18"/>
      <c r="B22" s="18"/>
      <c r="C22" s="19" t="s">
        <v>42</v>
      </c>
      <c r="D22" s="19" t="s">
        <v>43</v>
      </c>
      <c r="E22" s="19" t="s">
        <v>44</v>
      </c>
      <c r="F22" s="19" t="s">
        <v>45</v>
      </c>
      <c r="G22" s="19" t="s">
        <v>46</v>
      </c>
    </row>
    <row r="23" spans="1:7" x14ac:dyDescent="0.25">
      <c r="A23" s="16" t="s">
        <v>19</v>
      </c>
      <c r="B23" s="19" t="s">
        <v>30</v>
      </c>
      <c r="C23" s="8">
        <f>Victoria!D30</f>
        <v>2.5641025641025639</v>
      </c>
      <c r="D23" s="8">
        <f>'South Walney'!D30</f>
        <v>20</v>
      </c>
      <c r="E23" s="8">
        <f>Greengate!D30</f>
        <v>12.244897959183673</v>
      </c>
      <c r="F23" s="8">
        <f>'St.Pius X'!D30</f>
        <v>0</v>
      </c>
      <c r="G23" s="8">
        <f>Burlington!D30</f>
        <v>25</v>
      </c>
    </row>
    <row r="24" spans="1:7" x14ac:dyDescent="0.25">
      <c r="A24" s="17" t="s">
        <v>20</v>
      </c>
      <c r="B24" s="19" t="s">
        <v>31</v>
      </c>
      <c r="C24" s="8">
        <f>Victoria!D31</f>
        <v>43.589743589743591</v>
      </c>
      <c r="D24" s="8">
        <f>'South Walney'!D31</f>
        <v>62.857142857142861</v>
      </c>
      <c r="E24" s="8">
        <f>Greengate!D31</f>
        <v>42.857142857142861</v>
      </c>
      <c r="F24" s="8">
        <f>'St.Pius X'!D31</f>
        <v>56.521739130434781</v>
      </c>
      <c r="G24" s="8">
        <f>Burlington!D31</f>
        <v>25</v>
      </c>
    </row>
    <row r="25" spans="1:7" x14ac:dyDescent="0.25">
      <c r="A25" s="17" t="s">
        <v>21</v>
      </c>
      <c r="B25" s="19" t="s">
        <v>32</v>
      </c>
      <c r="C25" s="8">
        <f>Victoria!D32</f>
        <v>43.589743589743591</v>
      </c>
      <c r="D25" s="8">
        <f>'South Walney'!D32</f>
        <v>25.714285714285715</v>
      </c>
      <c r="E25" s="8">
        <f>Greengate!D32</f>
        <v>46.938775510204081</v>
      </c>
      <c r="F25" s="8">
        <f>'St.Pius X'!D32</f>
        <v>43.478260869565219</v>
      </c>
      <c r="G25" s="8">
        <f>Burlington!D32</f>
        <v>50</v>
      </c>
    </row>
    <row r="26" spans="1:7" x14ac:dyDescent="0.25">
      <c r="A26" s="1"/>
    </row>
    <row r="27" spans="1:7" x14ac:dyDescent="0.25">
      <c r="A27" s="2">
        <v>6</v>
      </c>
      <c r="B27" s="2" t="s">
        <v>33</v>
      </c>
    </row>
    <row r="28" spans="1:7" x14ac:dyDescent="0.25">
      <c r="A28" s="18"/>
      <c r="B28" s="18"/>
      <c r="C28" s="19" t="s">
        <v>42</v>
      </c>
      <c r="D28" s="19" t="s">
        <v>43</v>
      </c>
      <c r="E28" s="19" t="s">
        <v>44</v>
      </c>
      <c r="F28" s="19" t="s">
        <v>45</v>
      </c>
      <c r="G28" s="19" t="s">
        <v>46</v>
      </c>
    </row>
    <row r="29" spans="1:7" x14ac:dyDescent="0.25">
      <c r="A29" s="16" t="s">
        <v>19</v>
      </c>
      <c r="B29" s="19" t="s">
        <v>30</v>
      </c>
      <c r="C29" s="8">
        <f>Victoria!D35</f>
        <v>23.076923076923077</v>
      </c>
      <c r="D29" s="8">
        <f>'South Walney'!D35</f>
        <v>51.428571428571431</v>
      </c>
      <c r="E29" s="8">
        <f>Greengate!D35</f>
        <v>32.653061224489797</v>
      </c>
      <c r="F29" s="8">
        <f>'St.Pius X'!D35</f>
        <v>34.782608695652172</v>
      </c>
      <c r="G29" s="8">
        <f>Burlington!D35</f>
        <v>50</v>
      </c>
    </row>
    <row r="30" spans="1:7" x14ac:dyDescent="0.25">
      <c r="A30" s="17" t="s">
        <v>20</v>
      </c>
      <c r="B30" s="19" t="s">
        <v>31</v>
      </c>
      <c r="C30" s="8">
        <f>Victoria!D36</f>
        <v>48.717948717948715</v>
      </c>
      <c r="D30" s="8">
        <f>'South Walney'!D36</f>
        <v>31.428571428571431</v>
      </c>
      <c r="E30" s="8">
        <f>Greengate!D36</f>
        <v>42.857142857142861</v>
      </c>
      <c r="F30" s="8">
        <f>'St.Pius X'!D36</f>
        <v>39.130434782608695</v>
      </c>
      <c r="G30" s="8">
        <f>Burlington!D36</f>
        <v>25</v>
      </c>
    </row>
    <row r="31" spans="1:7" x14ac:dyDescent="0.25">
      <c r="A31" s="17" t="s">
        <v>21</v>
      </c>
      <c r="B31" s="19" t="s">
        <v>32</v>
      </c>
      <c r="C31" s="8">
        <f>Victoria!D37</f>
        <v>15.384615384615383</v>
      </c>
      <c r="D31" s="8">
        <f>'South Walney'!D37</f>
        <v>22.857142857142858</v>
      </c>
      <c r="E31" s="8">
        <f>Greengate!D37</f>
        <v>26.530612244897959</v>
      </c>
      <c r="F31" s="8">
        <f>'St.Pius X'!D37</f>
        <v>26.086956521739129</v>
      </c>
      <c r="G31" s="8">
        <f>Burlington!D37</f>
        <v>25</v>
      </c>
    </row>
    <row r="32" spans="1:7" x14ac:dyDescent="0.25">
      <c r="A32" s="1"/>
    </row>
    <row r="33" spans="1:7" x14ac:dyDescent="0.25">
      <c r="A33" s="2">
        <v>7</v>
      </c>
      <c r="B33" s="2" t="s">
        <v>34</v>
      </c>
    </row>
    <row r="34" spans="1:7" x14ac:dyDescent="0.25">
      <c r="A34" s="18"/>
      <c r="B34" s="18"/>
      <c r="C34" s="19" t="s">
        <v>42</v>
      </c>
      <c r="D34" s="19" t="s">
        <v>43</v>
      </c>
      <c r="E34" s="19" t="s">
        <v>44</v>
      </c>
      <c r="F34" s="19" t="s">
        <v>45</v>
      </c>
      <c r="G34" s="19" t="s">
        <v>46</v>
      </c>
    </row>
    <row r="35" spans="1:7" x14ac:dyDescent="0.25">
      <c r="A35" s="16" t="s">
        <v>19</v>
      </c>
      <c r="B35" s="19" t="s">
        <v>30</v>
      </c>
      <c r="C35" s="8">
        <f>Victoria!D40</f>
        <v>15.384615384615383</v>
      </c>
      <c r="D35" s="8">
        <f>'South Walney'!D40</f>
        <v>28.571428571428573</v>
      </c>
      <c r="E35" s="8">
        <f>Greengate!D40</f>
        <v>32.653061224489797</v>
      </c>
      <c r="F35" s="8">
        <f>'St.Pius X'!D40</f>
        <v>30.434782608695652</v>
      </c>
      <c r="G35" s="8">
        <f>Burlington!D40</f>
        <v>0</v>
      </c>
    </row>
    <row r="36" spans="1:7" x14ac:dyDescent="0.25">
      <c r="A36" s="17" t="s">
        <v>20</v>
      </c>
      <c r="B36" s="19" t="s">
        <v>31</v>
      </c>
      <c r="C36" s="8">
        <f>Victoria!D41</f>
        <v>35.897435897435898</v>
      </c>
      <c r="D36" s="8">
        <f>'South Walney'!D41</f>
        <v>22.857142857142858</v>
      </c>
      <c r="E36" s="8">
        <f>Greengate!D41</f>
        <v>28.571428571428573</v>
      </c>
      <c r="F36" s="8">
        <f>'St.Pius X'!D41</f>
        <v>43.478260869565219</v>
      </c>
      <c r="G36" s="8">
        <f>Burlington!D41</f>
        <v>50</v>
      </c>
    </row>
    <row r="37" spans="1:7" x14ac:dyDescent="0.25">
      <c r="A37" s="17" t="s">
        <v>21</v>
      </c>
      <c r="B37" s="19" t="s">
        <v>32</v>
      </c>
      <c r="C37" s="8">
        <f>Victoria!D42</f>
        <v>41.025641025641022</v>
      </c>
      <c r="D37" s="8">
        <f>'South Walney'!D42</f>
        <v>51.428571428571431</v>
      </c>
      <c r="E37" s="8">
        <f>Greengate!D42</f>
        <v>40.816326530612244</v>
      </c>
      <c r="F37" s="8">
        <f>'St.Pius X'!D42</f>
        <v>26.086956521739129</v>
      </c>
      <c r="G37" s="8">
        <f>Burlington!D42</f>
        <v>50</v>
      </c>
    </row>
    <row r="38" spans="1:7" x14ac:dyDescent="0.25">
      <c r="A38" s="1"/>
    </row>
    <row r="39" spans="1:7" x14ac:dyDescent="0.25">
      <c r="A39" s="2">
        <v>8</v>
      </c>
      <c r="B39" s="2" t="s">
        <v>35</v>
      </c>
    </row>
    <row r="40" spans="1:7" x14ac:dyDescent="0.25">
      <c r="A40" s="18"/>
      <c r="B40" s="18"/>
      <c r="C40" s="19" t="s">
        <v>42</v>
      </c>
      <c r="D40" s="19" t="s">
        <v>43</v>
      </c>
      <c r="E40" s="19" t="s">
        <v>44</v>
      </c>
      <c r="F40" s="19" t="s">
        <v>45</v>
      </c>
      <c r="G40" s="19" t="s">
        <v>46</v>
      </c>
    </row>
    <row r="41" spans="1:7" x14ac:dyDescent="0.25">
      <c r="A41" s="16" t="s">
        <v>19</v>
      </c>
      <c r="B41" s="19" t="s">
        <v>30</v>
      </c>
      <c r="C41" s="8">
        <f>Victoria!D45</f>
        <v>12.820512820512819</v>
      </c>
      <c r="D41" s="8">
        <f>'South Walney'!D45</f>
        <v>25.714285714285715</v>
      </c>
      <c r="E41" s="8">
        <f>Greengate!D45</f>
        <v>14.285714285714286</v>
      </c>
      <c r="F41" s="8">
        <f>'St.Pius X'!D45</f>
        <v>8.695652173913043</v>
      </c>
      <c r="G41" s="8">
        <f>Burlington!D45</f>
        <v>50</v>
      </c>
    </row>
    <row r="42" spans="1:7" x14ac:dyDescent="0.25">
      <c r="A42" s="17" t="s">
        <v>20</v>
      </c>
      <c r="B42" s="19" t="s">
        <v>31</v>
      </c>
      <c r="C42" s="8">
        <f>Victoria!D46</f>
        <v>43.589743589743591</v>
      </c>
      <c r="D42" s="8">
        <f>'South Walney'!D46</f>
        <v>40</v>
      </c>
      <c r="E42" s="8">
        <f>Greengate!D46</f>
        <v>40.816326530612244</v>
      </c>
      <c r="F42" s="8">
        <f>'St.Pius X'!D46</f>
        <v>21.739130434782609</v>
      </c>
      <c r="G42" s="8">
        <f>Burlington!D46</f>
        <v>50</v>
      </c>
    </row>
    <row r="43" spans="1:7" x14ac:dyDescent="0.25">
      <c r="A43" s="17" t="s">
        <v>21</v>
      </c>
      <c r="B43" s="19" t="s">
        <v>32</v>
      </c>
      <c r="C43" s="8">
        <f>Victoria!D47</f>
        <v>35.897435897435898</v>
      </c>
      <c r="D43" s="8">
        <f>'South Walney'!D47</f>
        <v>40</v>
      </c>
      <c r="E43" s="8">
        <f>Greengate!D47</f>
        <v>48.979591836734691</v>
      </c>
      <c r="F43" s="8">
        <f>'St.Pius X'!D47</f>
        <v>65.217391304347828</v>
      </c>
      <c r="G43" s="8">
        <f>Burlington!D47</f>
        <v>0</v>
      </c>
    </row>
    <row r="44" spans="1:7" x14ac:dyDescent="0.25">
      <c r="A44" s="1"/>
    </row>
    <row r="45" spans="1:7" x14ac:dyDescent="0.25">
      <c r="A45" s="2">
        <v>9</v>
      </c>
      <c r="B45" s="2" t="s">
        <v>36</v>
      </c>
    </row>
    <row r="46" spans="1:7" x14ac:dyDescent="0.25">
      <c r="A46" s="14"/>
      <c r="B46" s="14"/>
      <c r="C46" s="15" t="s">
        <v>42</v>
      </c>
      <c r="D46" s="15" t="s">
        <v>43</v>
      </c>
      <c r="E46" s="15" t="s">
        <v>44</v>
      </c>
      <c r="F46" s="15" t="s">
        <v>45</v>
      </c>
      <c r="G46" s="15" t="s">
        <v>46</v>
      </c>
    </row>
    <row r="47" spans="1:7" x14ac:dyDescent="0.25">
      <c r="A47" s="16" t="s">
        <v>19</v>
      </c>
      <c r="B47" s="17" t="s">
        <v>39</v>
      </c>
      <c r="C47" s="8">
        <f>Victoria!D50</f>
        <v>2.5641025641025639</v>
      </c>
      <c r="D47" s="8">
        <f>'South Walney'!D50</f>
        <v>2.8571428571428572</v>
      </c>
      <c r="E47" s="8">
        <f>Greengate!D50</f>
        <v>0</v>
      </c>
      <c r="F47" s="8">
        <f>'St.Pius X'!D50</f>
        <v>13.043478260869565</v>
      </c>
      <c r="G47" s="8">
        <f>Burlington!D50</f>
        <v>0</v>
      </c>
    </row>
    <row r="48" spans="1:7" x14ac:dyDescent="0.25">
      <c r="A48" s="17" t="s">
        <v>20</v>
      </c>
      <c r="B48" s="17" t="s">
        <v>40</v>
      </c>
      <c r="C48" s="8">
        <f>Victoria!D51</f>
        <v>12.820512820512819</v>
      </c>
      <c r="D48" s="8">
        <f>'South Walney'!D51</f>
        <v>20</v>
      </c>
      <c r="E48" s="8">
        <f>Greengate!D51</f>
        <v>14.285714285714286</v>
      </c>
      <c r="F48" s="8">
        <f>'St.Pius X'!D51</f>
        <v>8.695652173913043</v>
      </c>
      <c r="G48" s="8">
        <f>Burlington!D51</f>
        <v>25</v>
      </c>
    </row>
    <row r="49" spans="1:7" x14ac:dyDescent="0.25">
      <c r="A49" s="17" t="s">
        <v>21</v>
      </c>
      <c r="B49" s="17" t="s">
        <v>41</v>
      </c>
      <c r="C49" s="8">
        <f>Victoria!D52</f>
        <v>17.948717948717949</v>
      </c>
      <c r="D49" s="8">
        <f>'South Walney'!D52</f>
        <v>37.142857142857146</v>
      </c>
      <c r="E49" s="8">
        <f>Greengate!D52</f>
        <v>24.489795918367346</v>
      </c>
      <c r="F49" s="8">
        <f>'St.Pius X'!D52</f>
        <v>13.043478260869565</v>
      </c>
      <c r="G49" s="8">
        <f>Burlington!D52</f>
        <v>0</v>
      </c>
    </row>
    <row r="50" spans="1:7" x14ac:dyDescent="0.25">
      <c r="A50" s="17" t="s">
        <v>22</v>
      </c>
      <c r="B50" s="17" t="s">
        <v>38</v>
      </c>
      <c r="C50" s="8">
        <f>Victoria!D53</f>
        <v>56.410256410256409</v>
      </c>
      <c r="D50" s="8">
        <f>'South Walney'!D53</f>
        <v>40</v>
      </c>
      <c r="E50" s="8">
        <f>Greengate!D53</f>
        <v>59.183673469387756</v>
      </c>
      <c r="F50" s="8">
        <f>'St.Pius X'!D53</f>
        <v>60.869565217391305</v>
      </c>
      <c r="G50" s="8">
        <f>Burlington!D53</f>
        <v>75</v>
      </c>
    </row>
    <row r="51" spans="1:7" x14ac:dyDescent="0.25">
      <c r="A51" s="1"/>
    </row>
    <row r="52" spans="1:7" x14ac:dyDescent="0.25">
      <c r="A52" s="2">
        <v>10</v>
      </c>
      <c r="B52" s="2" t="s">
        <v>37</v>
      </c>
    </row>
    <row r="53" spans="1:7" x14ac:dyDescent="0.25">
      <c r="A53" s="18"/>
      <c r="B53" s="18"/>
      <c r="C53" s="19" t="s">
        <v>42</v>
      </c>
      <c r="D53" s="19" t="s">
        <v>43</v>
      </c>
      <c r="E53" s="19" t="s">
        <v>44</v>
      </c>
      <c r="F53" s="19" t="s">
        <v>45</v>
      </c>
      <c r="G53" s="19" t="s">
        <v>46</v>
      </c>
    </row>
    <row r="54" spans="1:7" x14ac:dyDescent="0.25">
      <c r="A54" s="16" t="s">
        <v>19</v>
      </c>
      <c r="B54" s="17" t="s">
        <v>39</v>
      </c>
      <c r="C54" s="8">
        <f>Victoria!D56</f>
        <v>30.769230769230766</v>
      </c>
      <c r="D54" s="8">
        <f>'South Walney'!D56</f>
        <v>34.285714285714285</v>
      </c>
      <c r="E54" s="8">
        <f>Greengate!D56</f>
        <v>24.489795918367346</v>
      </c>
      <c r="F54" s="8">
        <f>'St.Pius X'!D56</f>
        <v>8.695652173913043</v>
      </c>
      <c r="G54" s="8">
        <f>Burlington!D56</f>
        <v>50</v>
      </c>
    </row>
    <row r="55" spans="1:7" x14ac:dyDescent="0.25">
      <c r="A55" s="17" t="s">
        <v>20</v>
      </c>
      <c r="B55" s="17" t="s">
        <v>40</v>
      </c>
      <c r="C55" s="8">
        <f>Victoria!D57</f>
        <v>25.641025641025639</v>
      </c>
      <c r="D55" s="8">
        <f>'South Walney'!D57</f>
        <v>28.571428571428573</v>
      </c>
      <c r="E55" s="8">
        <f>Greengate!D57</f>
        <v>30.612244897959183</v>
      </c>
      <c r="F55" s="8">
        <f>'St.Pius X'!D57</f>
        <v>34.782608695652172</v>
      </c>
      <c r="G55" s="8">
        <f>Burlington!D57</f>
        <v>25</v>
      </c>
    </row>
    <row r="56" spans="1:7" x14ac:dyDescent="0.25">
      <c r="A56" s="17" t="s">
        <v>21</v>
      </c>
      <c r="B56" s="17" t="s">
        <v>41</v>
      </c>
      <c r="C56" s="8">
        <f>Victoria!D58</f>
        <v>23.076923076923077</v>
      </c>
      <c r="D56" s="8">
        <f>'South Walney'!D58</f>
        <v>22.857142857142858</v>
      </c>
      <c r="E56" s="8">
        <f>Greengate!D58</f>
        <v>24.489795918367346</v>
      </c>
      <c r="F56" s="8">
        <f>'St.Pius X'!D58</f>
        <v>26.086956521739129</v>
      </c>
      <c r="G56" s="8">
        <f>Burlington!D58</f>
        <v>25</v>
      </c>
    </row>
    <row r="57" spans="1:7" x14ac:dyDescent="0.25">
      <c r="A57" s="17" t="s">
        <v>22</v>
      </c>
      <c r="B57" s="17" t="s">
        <v>38</v>
      </c>
      <c r="C57" s="8">
        <f>Victoria!D59</f>
        <v>10.256410256410255</v>
      </c>
      <c r="D57" s="8">
        <f>'South Walney'!D59</f>
        <v>14.285714285714286</v>
      </c>
      <c r="E57" s="8">
        <f>Greengate!D59</f>
        <v>22.448979591836736</v>
      </c>
      <c r="F57" s="8">
        <f>'St.Pius X'!D59</f>
        <v>26.086956521739129</v>
      </c>
      <c r="G57" s="8">
        <f>Burlington!D59</f>
        <v>0</v>
      </c>
    </row>
    <row r="58" spans="1:7" x14ac:dyDescent="0.25">
      <c r="A58" s="1"/>
    </row>
    <row r="59" spans="1:7" x14ac:dyDescent="0.25">
      <c r="A59" s="1"/>
    </row>
    <row r="60" spans="1:7" x14ac:dyDescent="0.25">
      <c r="A60" s="1"/>
    </row>
    <row r="61" spans="1:7" x14ac:dyDescent="0.25">
      <c r="A61" s="1"/>
    </row>
    <row r="62" spans="1:7" x14ac:dyDescent="0.25">
      <c r="A62" s="1"/>
    </row>
    <row r="63" spans="1:7" x14ac:dyDescent="0.25">
      <c r="A63" s="1"/>
    </row>
    <row r="64" spans="1:7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opLeftCell="A43" workbookViewId="0">
      <selection activeCell="D17" sqref="D17:D20"/>
    </sheetView>
  </sheetViews>
  <sheetFormatPr defaultRowHeight="15" x14ac:dyDescent="0.25"/>
  <cols>
    <col min="1" max="1" width="9.140625" style="1"/>
  </cols>
  <sheetData>
    <row r="1" spans="1:8" x14ac:dyDescent="0.25">
      <c r="A1" s="22" t="s">
        <v>0</v>
      </c>
      <c r="B1" s="22"/>
      <c r="C1" s="22"/>
      <c r="D1" s="22"/>
      <c r="E1" s="22"/>
    </row>
    <row r="2" spans="1:8" x14ac:dyDescent="0.25">
      <c r="A2" s="5"/>
      <c r="B2" s="21" t="s">
        <v>9</v>
      </c>
      <c r="C2" s="21"/>
      <c r="D2" s="21" t="s">
        <v>10</v>
      </c>
      <c r="E2" s="21"/>
      <c r="G2" s="10">
        <v>1</v>
      </c>
      <c r="H2">
        <v>39</v>
      </c>
    </row>
    <row r="3" spans="1:8" x14ac:dyDescent="0.25">
      <c r="A3" s="5"/>
      <c r="B3" s="6" t="s">
        <v>7</v>
      </c>
      <c r="C3" s="6" t="s">
        <v>8</v>
      </c>
      <c r="D3" s="6" t="s">
        <v>7</v>
      </c>
      <c r="E3" s="6" t="s">
        <v>8</v>
      </c>
      <c r="G3" s="10">
        <v>0.01</v>
      </c>
      <c r="H3">
        <f>B10/100</f>
        <v>0.39</v>
      </c>
    </row>
    <row r="4" spans="1:8" x14ac:dyDescent="0.25">
      <c r="A4" s="7" t="s">
        <v>1</v>
      </c>
      <c r="B4" s="8">
        <v>10</v>
      </c>
      <c r="C4" s="8"/>
      <c r="D4" s="8">
        <v>1</v>
      </c>
      <c r="E4" s="8"/>
    </row>
    <row r="5" spans="1:8" x14ac:dyDescent="0.25">
      <c r="A5" s="7" t="s">
        <v>2</v>
      </c>
      <c r="B5" s="8">
        <v>25</v>
      </c>
      <c r="C5" s="8">
        <v>3</v>
      </c>
      <c r="D5" s="8">
        <v>3</v>
      </c>
      <c r="E5" s="8"/>
    </row>
    <row r="6" spans="1:8" x14ac:dyDescent="0.25">
      <c r="A6" s="7" t="s">
        <v>3</v>
      </c>
      <c r="B6" s="8">
        <v>4</v>
      </c>
      <c r="C6" s="8">
        <v>26</v>
      </c>
      <c r="D6" s="8">
        <v>13</v>
      </c>
      <c r="E6" s="8">
        <v>4</v>
      </c>
    </row>
    <row r="7" spans="1:8" x14ac:dyDescent="0.25">
      <c r="A7" s="7" t="s">
        <v>4</v>
      </c>
      <c r="B7" s="8"/>
      <c r="C7" s="8">
        <v>10</v>
      </c>
      <c r="D7" s="8">
        <v>11</v>
      </c>
      <c r="E7" s="8">
        <v>9</v>
      </c>
    </row>
    <row r="8" spans="1:8" x14ac:dyDescent="0.25">
      <c r="A8" s="7" t="s">
        <v>5</v>
      </c>
      <c r="B8" s="8"/>
      <c r="C8" s="8"/>
      <c r="D8" s="8">
        <v>8</v>
      </c>
      <c r="E8" s="8">
        <v>14</v>
      </c>
    </row>
    <row r="9" spans="1:8" x14ac:dyDescent="0.25">
      <c r="A9" s="7" t="s">
        <v>6</v>
      </c>
      <c r="B9" s="8"/>
      <c r="C9" s="8"/>
      <c r="D9" s="8">
        <v>3</v>
      </c>
      <c r="E9" s="8">
        <v>12</v>
      </c>
    </row>
    <row r="10" spans="1:8" x14ac:dyDescent="0.25">
      <c r="A10" s="5" t="s">
        <v>11</v>
      </c>
      <c r="B10" s="6">
        <f>SUM(B4:B9)</f>
        <v>39</v>
      </c>
      <c r="C10" s="6">
        <f>SUM(C4:C9)</f>
        <v>39</v>
      </c>
      <c r="D10" s="6">
        <f>SUM(D4:D9)</f>
        <v>39</v>
      </c>
      <c r="E10" s="6">
        <f>SUM(E4:E9)</f>
        <v>39</v>
      </c>
    </row>
    <row r="12" spans="1:8" x14ac:dyDescent="0.25">
      <c r="A12" s="2">
        <v>2</v>
      </c>
      <c r="B12" s="2" t="s">
        <v>12</v>
      </c>
    </row>
    <row r="13" spans="1:8" x14ac:dyDescent="0.25">
      <c r="A13" s="3"/>
      <c r="B13" t="s">
        <v>13</v>
      </c>
      <c r="C13" t="s">
        <v>14</v>
      </c>
    </row>
    <row r="14" spans="1:8" x14ac:dyDescent="0.25">
      <c r="B14">
        <v>22</v>
      </c>
      <c r="C14">
        <v>14</v>
      </c>
    </row>
    <row r="15" spans="1:8" x14ac:dyDescent="0.25">
      <c r="B15">
        <f>B14/0.39</f>
        <v>56.410256410256409</v>
      </c>
      <c r="C15">
        <f>C14/0.39</f>
        <v>35.897435897435898</v>
      </c>
    </row>
    <row r="16" spans="1:8" x14ac:dyDescent="0.25">
      <c r="A16" s="2">
        <v>3</v>
      </c>
      <c r="B16" s="2" t="s">
        <v>15</v>
      </c>
    </row>
    <row r="17" spans="1:4" x14ac:dyDescent="0.25">
      <c r="A17" s="3"/>
      <c r="B17" t="s">
        <v>16</v>
      </c>
      <c r="C17">
        <v>0</v>
      </c>
      <c r="D17">
        <f>C17/0.39</f>
        <v>0</v>
      </c>
    </row>
    <row r="18" spans="1:4" x14ac:dyDescent="0.25">
      <c r="B18">
        <v>1</v>
      </c>
      <c r="C18">
        <v>0</v>
      </c>
      <c r="D18">
        <f>C18/0.39</f>
        <v>0</v>
      </c>
    </row>
    <row r="19" spans="1:4" x14ac:dyDescent="0.25">
      <c r="B19">
        <v>2</v>
      </c>
      <c r="C19">
        <v>8</v>
      </c>
      <c r="D19">
        <f>C19/0.39</f>
        <v>20.512820512820511</v>
      </c>
    </row>
    <row r="20" spans="1:4" x14ac:dyDescent="0.25">
      <c r="B20" t="s">
        <v>17</v>
      </c>
      <c r="C20">
        <v>27</v>
      </c>
      <c r="D20">
        <f>C20/0.39</f>
        <v>69.230769230769226</v>
      </c>
    </row>
    <row r="22" spans="1:4" x14ac:dyDescent="0.25">
      <c r="A22" s="2">
        <v>4</v>
      </c>
      <c r="B22" s="4" t="s">
        <v>18</v>
      </c>
    </row>
    <row r="23" spans="1:4" x14ac:dyDescent="0.25">
      <c r="A23" s="3" t="s">
        <v>19</v>
      </c>
      <c r="B23" t="s">
        <v>23</v>
      </c>
      <c r="C23">
        <v>17</v>
      </c>
      <c r="D23">
        <f>C23/0.39</f>
        <v>43.589743589743591</v>
      </c>
    </row>
    <row r="24" spans="1:4" x14ac:dyDescent="0.25">
      <c r="A24" s="1" t="s">
        <v>20</v>
      </c>
      <c r="B24" t="s">
        <v>24</v>
      </c>
      <c r="D24">
        <f>C24/0.39</f>
        <v>0</v>
      </c>
    </row>
    <row r="25" spans="1:4" x14ac:dyDescent="0.25">
      <c r="A25" s="1" t="s">
        <v>21</v>
      </c>
      <c r="B25" t="s">
        <v>25</v>
      </c>
      <c r="C25">
        <v>24</v>
      </c>
      <c r="D25">
        <f>C25/0.39</f>
        <v>61.538461538461533</v>
      </c>
    </row>
    <row r="26" spans="1:4" x14ac:dyDescent="0.25">
      <c r="A26" s="1" t="s">
        <v>22</v>
      </c>
      <c r="B26" t="s">
        <v>26</v>
      </c>
      <c r="D26">
        <f>C26/0.39</f>
        <v>0</v>
      </c>
    </row>
    <row r="27" spans="1:4" x14ac:dyDescent="0.25">
      <c r="A27" s="1" t="s">
        <v>28</v>
      </c>
      <c r="B27" t="s">
        <v>27</v>
      </c>
      <c r="D27">
        <f>C27/0.39</f>
        <v>0</v>
      </c>
    </row>
    <row r="29" spans="1:4" x14ac:dyDescent="0.25">
      <c r="A29" s="2">
        <v>5</v>
      </c>
      <c r="B29" s="2" t="s">
        <v>29</v>
      </c>
    </row>
    <row r="30" spans="1:4" x14ac:dyDescent="0.25">
      <c r="A30" s="3" t="s">
        <v>19</v>
      </c>
      <c r="B30" t="s">
        <v>30</v>
      </c>
      <c r="C30">
        <v>1</v>
      </c>
      <c r="D30">
        <f>C30/0.39</f>
        <v>2.5641025641025639</v>
      </c>
    </row>
    <row r="31" spans="1:4" x14ac:dyDescent="0.25">
      <c r="A31" s="1" t="s">
        <v>20</v>
      </c>
      <c r="B31" t="s">
        <v>31</v>
      </c>
      <c r="C31">
        <v>17</v>
      </c>
      <c r="D31">
        <f>C31/0.39</f>
        <v>43.589743589743591</v>
      </c>
    </row>
    <row r="32" spans="1:4" x14ac:dyDescent="0.25">
      <c r="A32" s="1" t="s">
        <v>21</v>
      </c>
      <c r="B32" t="s">
        <v>32</v>
      </c>
      <c r="C32">
        <v>17</v>
      </c>
      <c r="D32">
        <f>C32/0.39</f>
        <v>43.589743589743591</v>
      </c>
    </row>
    <row r="34" spans="1:4" x14ac:dyDescent="0.25">
      <c r="A34" s="2">
        <v>6</v>
      </c>
      <c r="B34" s="2" t="s">
        <v>33</v>
      </c>
    </row>
    <row r="35" spans="1:4" x14ac:dyDescent="0.25">
      <c r="A35" s="3" t="s">
        <v>19</v>
      </c>
      <c r="B35" t="s">
        <v>30</v>
      </c>
      <c r="C35">
        <v>9</v>
      </c>
      <c r="D35">
        <f>C35/0.39</f>
        <v>23.076923076923077</v>
      </c>
    </row>
    <row r="36" spans="1:4" x14ac:dyDescent="0.25">
      <c r="A36" s="1" t="s">
        <v>20</v>
      </c>
      <c r="B36" t="s">
        <v>31</v>
      </c>
      <c r="C36">
        <v>19</v>
      </c>
      <c r="D36">
        <f>C36/0.39</f>
        <v>48.717948717948715</v>
      </c>
    </row>
    <row r="37" spans="1:4" x14ac:dyDescent="0.25">
      <c r="A37" s="1" t="s">
        <v>21</v>
      </c>
      <c r="B37" t="s">
        <v>32</v>
      </c>
      <c r="C37">
        <v>6</v>
      </c>
      <c r="D37">
        <f>C37/0.39</f>
        <v>15.384615384615383</v>
      </c>
    </row>
    <row r="39" spans="1:4" x14ac:dyDescent="0.25">
      <c r="A39" s="2">
        <v>7</v>
      </c>
      <c r="B39" s="2" t="s">
        <v>34</v>
      </c>
    </row>
    <row r="40" spans="1:4" x14ac:dyDescent="0.25">
      <c r="A40" s="3" t="s">
        <v>19</v>
      </c>
      <c r="B40" t="s">
        <v>30</v>
      </c>
      <c r="C40">
        <v>6</v>
      </c>
      <c r="D40">
        <f>C40/0.39</f>
        <v>15.384615384615383</v>
      </c>
    </row>
    <row r="41" spans="1:4" x14ac:dyDescent="0.25">
      <c r="A41" s="1" t="s">
        <v>20</v>
      </c>
      <c r="B41" t="s">
        <v>31</v>
      </c>
      <c r="C41">
        <v>14</v>
      </c>
      <c r="D41">
        <f>C41/0.39</f>
        <v>35.897435897435898</v>
      </c>
    </row>
    <row r="42" spans="1:4" x14ac:dyDescent="0.25">
      <c r="A42" s="1" t="s">
        <v>21</v>
      </c>
      <c r="B42" t="s">
        <v>32</v>
      </c>
      <c r="C42">
        <v>16</v>
      </c>
      <c r="D42">
        <f>C42/0.39</f>
        <v>41.025641025641022</v>
      </c>
    </row>
    <row r="44" spans="1:4" x14ac:dyDescent="0.25">
      <c r="A44" s="2">
        <v>8</v>
      </c>
      <c r="B44" s="2" t="s">
        <v>35</v>
      </c>
    </row>
    <row r="45" spans="1:4" x14ac:dyDescent="0.25">
      <c r="A45" s="3" t="s">
        <v>19</v>
      </c>
      <c r="B45" t="s">
        <v>30</v>
      </c>
      <c r="C45">
        <v>5</v>
      </c>
      <c r="D45">
        <f>C45/0.39</f>
        <v>12.820512820512819</v>
      </c>
    </row>
    <row r="46" spans="1:4" x14ac:dyDescent="0.25">
      <c r="A46" s="1" t="s">
        <v>20</v>
      </c>
      <c r="B46" t="s">
        <v>31</v>
      </c>
      <c r="C46">
        <v>17</v>
      </c>
      <c r="D46">
        <f>C46/0.39</f>
        <v>43.589743589743591</v>
      </c>
    </row>
    <row r="47" spans="1:4" x14ac:dyDescent="0.25">
      <c r="A47" s="1" t="s">
        <v>21</v>
      </c>
      <c r="B47" t="s">
        <v>32</v>
      </c>
      <c r="C47">
        <v>14</v>
      </c>
      <c r="D47">
        <f>C47/0.39</f>
        <v>35.897435897435898</v>
      </c>
    </row>
    <row r="49" spans="1:4" x14ac:dyDescent="0.25">
      <c r="A49" s="2">
        <v>9</v>
      </c>
      <c r="B49" s="2" t="s">
        <v>36</v>
      </c>
    </row>
    <row r="50" spans="1:4" x14ac:dyDescent="0.25">
      <c r="A50" s="3" t="s">
        <v>19</v>
      </c>
      <c r="B50" s="1" t="s">
        <v>39</v>
      </c>
      <c r="C50">
        <v>1</v>
      </c>
      <c r="D50">
        <f>C50/0.39</f>
        <v>2.5641025641025639</v>
      </c>
    </row>
    <row r="51" spans="1:4" x14ac:dyDescent="0.25">
      <c r="A51" s="1" t="s">
        <v>20</v>
      </c>
      <c r="B51" s="1" t="s">
        <v>40</v>
      </c>
      <c r="C51">
        <v>5</v>
      </c>
      <c r="D51">
        <f>C51/0.39</f>
        <v>12.820512820512819</v>
      </c>
    </row>
    <row r="52" spans="1:4" x14ac:dyDescent="0.25">
      <c r="A52" s="1" t="s">
        <v>21</v>
      </c>
      <c r="B52" s="1" t="s">
        <v>41</v>
      </c>
      <c r="C52">
        <v>7</v>
      </c>
      <c r="D52">
        <f>C52/0.39</f>
        <v>17.948717948717949</v>
      </c>
    </row>
    <row r="53" spans="1:4" x14ac:dyDescent="0.25">
      <c r="A53" s="1" t="s">
        <v>22</v>
      </c>
      <c r="B53" s="1" t="s">
        <v>38</v>
      </c>
      <c r="C53">
        <v>22</v>
      </c>
      <c r="D53">
        <f>C53/0.39</f>
        <v>56.410256410256409</v>
      </c>
    </row>
    <row r="55" spans="1:4" x14ac:dyDescent="0.25">
      <c r="A55" s="2">
        <v>10</v>
      </c>
      <c r="B55" s="2" t="s">
        <v>37</v>
      </c>
    </row>
    <row r="56" spans="1:4" x14ac:dyDescent="0.25">
      <c r="A56" s="3" t="s">
        <v>19</v>
      </c>
      <c r="B56" s="1" t="s">
        <v>39</v>
      </c>
      <c r="C56">
        <v>12</v>
      </c>
      <c r="D56">
        <f>C56/0.39</f>
        <v>30.769230769230766</v>
      </c>
    </row>
    <row r="57" spans="1:4" x14ac:dyDescent="0.25">
      <c r="A57" s="1" t="s">
        <v>20</v>
      </c>
      <c r="B57" s="1" t="s">
        <v>40</v>
      </c>
      <c r="C57">
        <v>10</v>
      </c>
      <c r="D57">
        <f>C57/0.39</f>
        <v>25.641025641025639</v>
      </c>
    </row>
    <row r="58" spans="1:4" x14ac:dyDescent="0.25">
      <c r="A58" s="1" t="s">
        <v>21</v>
      </c>
      <c r="B58" s="1" t="s">
        <v>41</v>
      </c>
      <c r="C58">
        <v>9</v>
      </c>
      <c r="D58">
        <f>C58/0.39</f>
        <v>23.076923076923077</v>
      </c>
    </row>
    <row r="59" spans="1:4" x14ac:dyDescent="0.25">
      <c r="A59" s="1" t="s">
        <v>22</v>
      </c>
      <c r="B59" s="1" t="s">
        <v>38</v>
      </c>
      <c r="C59">
        <v>4</v>
      </c>
      <c r="D59">
        <f>C59/0.39</f>
        <v>10.256410256410255</v>
      </c>
    </row>
  </sheetData>
  <mergeCells count="3">
    <mergeCell ref="B2:C2"/>
    <mergeCell ref="D2:E2"/>
    <mergeCell ref="A1:E1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6"/>
  <sheetViews>
    <sheetView topLeftCell="A49" workbookViewId="0">
      <selection activeCell="B15" sqref="B15"/>
    </sheetView>
  </sheetViews>
  <sheetFormatPr defaultRowHeight="15" x14ac:dyDescent="0.25"/>
  <sheetData>
    <row r="1" spans="1:8" x14ac:dyDescent="0.25">
      <c r="A1" s="22" t="s">
        <v>0</v>
      </c>
      <c r="B1" s="22"/>
      <c r="C1" s="22"/>
      <c r="D1" s="22"/>
      <c r="E1" s="22"/>
    </row>
    <row r="2" spans="1:8" x14ac:dyDescent="0.25">
      <c r="A2" s="5"/>
      <c r="B2" s="21" t="s">
        <v>9</v>
      </c>
      <c r="C2" s="21"/>
      <c r="D2" s="21" t="s">
        <v>10</v>
      </c>
      <c r="E2" s="21"/>
    </row>
    <row r="3" spans="1:8" x14ac:dyDescent="0.25">
      <c r="A3" s="5"/>
      <c r="B3" s="6" t="s">
        <v>7</v>
      </c>
      <c r="C3" s="6" t="s">
        <v>8</v>
      </c>
      <c r="D3" s="6" t="s">
        <v>7</v>
      </c>
      <c r="E3" s="6" t="s">
        <v>8</v>
      </c>
      <c r="G3" s="10">
        <v>1</v>
      </c>
      <c r="H3">
        <v>35</v>
      </c>
    </row>
    <row r="4" spans="1:8" x14ac:dyDescent="0.25">
      <c r="A4" s="7" t="s">
        <v>1</v>
      </c>
      <c r="B4" s="8">
        <v>5</v>
      </c>
      <c r="C4" s="8"/>
      <c r="D4" s="8">
        <v>4</v>
      </c>
      <c r="E4" s="8"/>
      <c r="G4" s="10">
        <v>0.01</v>
      </c>
      <c r="H4">
        <f>H3/100</f>
        <v>0.35</v>
      </c>
    </row>
    <row r="5" spans="1:8" x14ac:dyDescent="0.25">
      <c r="A5" s="7" t="s">
        <v>2</v>
      </c>
      <c r="B5" s="8">
        <v>26</v>
      </c>
      <c r="C5" s="8">
        <v>5</v>
      </c>
      <c r="D5" s="8">
        <v>3</v>
      </c>
      <c r="E5" s="8"/>
    </row>
    <row r="6" spans="1:8" x14ac:dyDescent="0.25">
      <c r="A6" s="7" t="s">
        <v>3</v>
      </c>
      <c r="B6" s="8">
        <v>5</v>
      </c>
      <c r="C6" s="8">
        <v>9</v>
      </c>
      <c r="D6" s="8">
        <v>3</v>
      </c>
      <c r="E6" s="8">
        <v>1</v>
      </c>
    </row>
    <row r="7" spans="1:8" x14ac:dyDescent="0.25">
      <c r="A7" s="7" t="s">
        <v>4</v>
      </c>
      <c r="B7" s="8"/>
      <c r="C7" s="8">
        <v>15</v>
      </c>
      <c r="D7" s="8">
        <v>10</v>
      </c>
      <c r="E7" s="8">
        <v>7</v>
      </c>
    </row>
    <row r="8" spans="1:8" x14ac:dyDescent="0.25">
      <c r="A8" s="7" t="s">
        <v>5</v>
      </c>
      <c r="B8" s="8"/>
      <c r="C8" s="8">
        <v>7</v>
      </c>
      <c r="D8" s="8">
        <v>6</v>
      </c>
      <c r="E8" s="8">
        <v>14</v>
      </c>
    </row>
    <row r="9" spans="1:8" x14ac:dyDescent="0.25">
      <c r="A9" s="7" t="s">
        <v>6</v>
      </c>
      <c r="B9" s="8"/>
      <c r="C9" s="8"/>
      <c r="D9" s="8">
        <v>9</v>
      </c>
      <c r="E9" s="8">
        <v>13</v>
      </c>
    </row>
    <row r="10" spans="1:8" x14ac:dyDescent="0.25">
      <c r="A10" s="5" t="s">
        <v>11</v>
      </c>
      <c r="B10" s="6">
        <f>SUM(B4:B9)</f>
        <v>36</v>
      </c>
      <c r="C10" s="6">
        <f>SUM(C4:C9)</f>
        <v>36</v>
      </c>
      <c r="D10" s="6">
        <f>SUM(D4:D9)</f>
        <v>35</v>
      </c>
      <c r="E10" s="6">
        <f>SUM(E4:E9)</f>
        <v>35</v>
      </c>
    </row>
    <row r="11" spans="1:8" x14ac:dyDescent="0.25">
      <c r="A11" s="1"/>
    </row>
    <row r="12" spans="1:8" x14ac:dyDescent="0.25">
      <c r="A12" s="2">
        <v>2</v>
      </c>
      <c r="B12" s="2" t="s">
        <v>12</v>
      </c>
    </row>
    <row r="13" spans="1:8" x14ac:dyDescent="0.25">
      <c r="A13" s="3"/>
      <c r="B13" s="9" t="s">
        <v>13</v>
      </c>
      <c r="C13" s="9" t="s">
        <v>14</v>
      </c>
    </row>
    <row r="14" spans="1:8" x14ac:dyDescent="0.25">
      <c r="A14" s="1"/>
      <c r="B14" s="8">
        <v>25</v>
      </c>
      <c r="C14" s="8">
        <v>11</v>
      </c>
    </row>
    <row r="15" spans="1:8" x14ac:dyDescent="0.25">
      <c r="A15" s="1"/>
      <c r="B15">
        <f>B14/0.35</f>
        <v>71.428571428571431</v>
      </c>
      <c r="C15">
        <f>C14/0.35</f>
        <v>31.428571428571431</v>
      </c>
    </row>
    <row r="16" spans="1:8" x14ac:dyDescent="0.25">
      <c r="A16" s="2">
        <v>3</v>
      </c>
      <c r="B16" s="2" t="s">
        <v>15</v>
      </c>
    </row>
    <row r="17" spans="1:4" x14ac:dyDescent="0.25">
      <c r="A17" s="3"/>
      <c r="B17" s="9" t="s">
        <v>16</v>
      </c>
      <c r="C17" s="8">
        <v>1</v>
      </c>
      <c r="D17">
        <f>C17/0.35</f>
        <v>2.8571428571428572</v>
      </c>
    </row>
    <row r="18" spans="1:4" x14ac:dyDescent="0.25">
      <c r="A18" s="1"/>
      <c r="B18" s="9">
        <v>1</v>
      </c>
      <c r="C18" s="8">
        <v>3</v>
      </c>
      <c r="D18">
        <f>C18/0.35</f>
        <v>8.5714285714285712</v>
      </c>
    </row>
    <row r="19" spans="1:4" x14ac:dyDescent="0.25">
      <c r="A19" s="1"/>
      <c r="B19" s="9">
        <v>2</v>
      </c>
      <c r="C19" s="8">
        <v>5</v>
      </c>
      <c r="D19">
        <f>C19/0.35</f>
        <v>14.285714285714286</v>
      </c>
    </row>
    <row r="20" spans="1:4" x14ac:dyDescent="0.25">
      <c r="A20" s="1"/>
      <c r="B20" s="9" t="s">
        <v>17</v>
      </c>
      <c r="C20" s="8">
        <v>26</v>
      </c>
      <c r="D20">
        <f>C20/0.35</f>
        <v>74.285714285714292</v>
      </c>
    </row>
    <row r="21" spans="1:4" x14ac:dyDescent="0.25">
      <c r="A21" s="1"/>
    </row>
    <row r="22" spans="1:4" x14ac:dyDescent="0.25">
      <c r="A22" s="2">
        <v>4</v>
      </c>
      <c r="B22" s="4" t="s">
        <v>18</v>
      </c>
    </row>
    <row r="23" spans="1:4" x14ac:dyDescent="0.25">
      <c r="A23" s="3" t="s">
        <v>19</v>
      </c>
      <c r="B23" t="s">
        <v>23</v>
      </c>
      <c r="C23">
        <v>11</v>
      </c>
      <c r="D23">
        <f>C23/0.35</f>
        <v>31.428571428571431</v>
      </c>
    </row>
    <row r="24" spans="1:4" x14ac:dyDescent="0.25">
      <c r="A24" s="1" t="s">
        <v>20</v>
      </c>
      <c r="B24" t="s">
        <v>24</v>
      </c>
      <c r="C24">
        <v>4</v>
      </c>
      <c r="D24">
        <f>C24/0.35</f>
        <v>11.428571428571429</v>
      </c>
    </row>
    <row r="25" spans="1:4" x14ac:dyDescent="0.25">
      <c r="A25" s="1" t="s">
        <v>21</v>
      </c>
      <c r="B25" t="s">
        <v>25</v>
      </c>
      <c r="C25">
        <v>20</v>
      </c>
      <c r="D25">
        <f>C25/0.35</f>
        <v>57.142857142857146</v>
      </c>
    </row>
    <row r="26" spans="1:4" x14ac:dyDescent="0.25">
      <c r="A26" s="1" t="s">
        <v>22</v>
      </c>
      <c r="B26" t="s">
        <v>26</v>
      </c>
      <c r="D26">
        <f>C26/0.35</f>
        <v>0</v>
      </c>
    </row>
    <row r="27" spans="1:4" x14ac:dyDescent="0.25">
      <c r="A27" s="1" t="s">
        <v>28</v>
      </c>
      <c r="B27" t="s">
        <v>27</v>
      </c>
      <c r="C27">
        <v>2</v>
      </c>
      <c r="D27">
        <f>C27/0.35</f>
        <v>5.7142857142857144</v>
      </c>
    </row>
    <row r="28" spans="1:4" x14ac:dyDescent="0.25">
      <c r="A28" s="1"/>
    </row>
    <row r="29" spans="1:4" x14ac:dyDescent="0.25">
      <c r="A29" s="2">
        <v>5</v>
      </c>
      <c r="B29" s="2" t="s">
        <v>29</v>
      </c>
    </row>
    <row r="30" spans="1:4" x14ac:dyDescent="0.25">
      <c r="A30" s="3" t="s">
        <v>19</v>
      </c>
      <c r="B30" t="s">
        <v>30</v>
      </c>
      <c r="C30">
        <v>7</v>
      </c>
      <c r="D30">
        <f>C30/0.35</f>
        <v>20</v>
      </c>
    </row>
    <row r="31" spans="1:4" x14ac:dyDescent="0.25">
      <c r="A31" s="1" t="s">
        <v>20</v>
      </c>
      <c r="B31" t="s">
        <v>31</v>
      </c>
      <c r="C31">
        <v>22</v>
      </c>
      <c r="D31">
        <f>C31/0.35</f>
        <v>62.857142857142861</v>
      </c>
    </row>
    <row r="32" spans="1:4" x14ac:dyDescent="0.25">
      <c r="A32" s="1" t="s">
        <v>21</v>
      </c>
      <c r="B32" t="s">
        <v>32</v>
      </c>
      <c r="C32">
        <v>9</v>
      </c>
      <c r="D32">
        <f>C32/0.35</f>
        <v>25.714285714285715</v>
      </c>
    </row>
    <row r="33" spans="1:4" x14ac:dyDescent="0.25">
      <c r="A33" s="1"/>
    </row>
    <row r="34" spans="1:4" x14ac:dyDescent="0.25">
      <c r="A34" s="2">
        <v>6</v>
      </c>
      <c r="B34" s="2" t="s">
        <v>33</v>
      </c>
    </row>
    <row r="35" spans="1:4" x14ac:dyDescent="0.25">
      <c r="A35" s="3" t="s">
        <v>19</v>
      </c>
      <c r="B35" t="s">
        <v>30</v>
      </c>
      <c r="C35">
        <v>18</v>
      </c>
      <c r="D35">
        <f>C35/0.35</f>
        <v>51.428571428571431</v>
      </c>
    </row>
    <row r="36" spans="1:4" x14ac:dyDescent="0.25">
      <c r="A36" s="1" t="s">
        <v>20</v>
      </c>
      <c r="B36" t="s">
        <v>31</v>
      </c>
      <c r="C36">
        <v>11</v>
      </c>
      <c r="D36">
        <f>C36/0.35</f>
        <v>31.428571428571431</v>
      </c>
    </row>
    <row r="37" spans="1:4" x14ac:dyDescent="0.25">
      <c r="A37" s="1" t="s">
        <v>21</v>
      </c>
      <c r="B37" t="s">
        <v>32</v>
      </c>
      <c r="C37">
        <v>8</v>
      </c>
      <c r="D37">
        <f>C37/0.35</f>
        <v>22.857142857142858</v>
      </c>
    </row>
    <row r="38" spans="1:4" x14ac:dyDescent="0.25">
      <c r="A38" s="1"/>
    </row>
    <row r="39" spans="1:4" x14ac:dyDescent="0.25">
      <c r="A39" s="2">
        <v>7</v>
      </c>
      <c r="B39" s="2" t="s">
        <v>34</v>
      </c>
    </row>
    <row r="40" spans="1:4" x14ac:dyDescent="0.25">
      <c r="A40" s="3" t="s">
        <v>19</v>
      </c>
      <c r="B40" t="s">
        <v>30</v>
      </c>
      <c r="C40">
        <v>10</v>
      </c>
      <c r="D40">
        <f>C40/0.35</f>
        <v>28.571428571428573</v>
      </c>
    </row>
    <row r="41" spans="1:4" x14ac:dyDescent="0.25">
      <c r="A41" s="1" t="s">
        <v>20</v>
      </c>
      <c r="B41" t="s">
        <v>31</v>
      </c>
      <c r="C41">
        <v>8</v>
      </c>
      <c r="D41">
        <f>C41/0.35</f>
        <v>22.857142857142858</v>
      </c>
    </row>
    <row r="42" spans="1:4" x14ac:dyDescent="0.25">
      <c r="A42" s="1" t="s">
        <v>21</v>
      </c>
      <c r="B42" t="s">
        <v>32</v>
      </c>
      <c r="C42">
        <v>18</v>
      </c>
      <c r="D42">
        <f>C42/0.35</f>
        <v>51.428571428571431</v>
      </c>
    </row>
    <row r="43" spans="1:4" x14ac:dyDescent="0.25">
      <c r="A43" s="1"/>
    </row>
    <row r="44" spans="1:4" x14ac:dyDescent="0.25">
      <c r="A44" s="2">
        <v>8</v>
      </c>
      <c r="B44" s="2" t="s">
        <v>35</v>
      </c>
    </row>
    <row r="45" spans="1:4" x14ac:dyDescent="0.25">
      <c r="A45" s="3" t="s">
        <v>19</v>
      </c>
      <c r="B45" t="s">
        <v>30</v>
      </c>
      <c r="C45">
        <v>9</v>
      </c>
      <c r="D45">
        <f>C45/0.35</f>
        <v>25.714285714285715</v>
      </c>
    </row>
    <row r="46" spans="1:4" x14ac:dyDescent="0.25">
      <c r="A46" s="1" t="s">
        <v>20</v>
      </c>
      <c r="B46" t="s">
        <v>31</v>
      </c>
      <c r="C46">
        <v>14</v>
      </c>
      <c r="D46">
        <f>C46/0.35</f>
        <v>40</v>
      </c>
    </row>
    <row r="47" spans="1:4" x14ac:dyDescent="0.25">
      <c r="A47" s="1" t="s">
        <v>21</v>
      </c>
      <c r="B47" t="s">
        <v>32</v>
      </c>
      <c r="C47">
        <v>14</v>
      </c>
      <c r="D47">
        <f>C47/0.35</f>
        <v>40</v>
      </c>
    </row>
    <row r="48" spans="1:4" x14ac:dyDescent="0.25">
      <c r="A48" s="1"/>
    </row>
    <row r="49" spans="1:4" x14ac:dyDescent="0.25">
      <c r="A49" s="2">
        <v>9</v>
      </c>
      <c r="B49" s="2" t="s">
        <v>36</v>
      </c>
    </row>
    <row r="50" spans="1:4" x14ac:dyDescent="0.25">
      <c r="A50" s="3" t="s">
        <v>19</v>
      </c>
      <c r="B50" s="1" t="s">
        <v>39</v>
      </c>
      <c r="C50">
        <v>1</v>
      </c>
      <c r="D50">
        <f>C50/0.35</f>
        <v>2.8571428571428572</v>
      </c>
    </row>
    <row r="51" spans="1:4" x14ac:dyDescent="0.25">
      <c r="A51" s="1" t="s">
        <v>20</v>
      </c>
      <c r="B51" s="1" t="s">
        <v>40</v>
      </c>
      <c r="C51">
        <v>7</v>
      </c>
      <c r="D51">
        <f>C51/0.35</f>
        <v>20</v>
      </c>
    </row>
    <row r="52" spans="1:4" x14ac:dyDescent="0.25">
      <c r="A52" s="1" t="s">
        <v>21</v>
      </c>
      <c r="B52" s="1" t="s">
        <v>41</v>
      </c>
      <c r="C52">
        <v>13</v>
      </c>
      <c r="D52">
        <f>C52/0.35</f>
        <v>37.142857142857146</v>
      </c>
    </row>
    <row r="53" spans="1:4" x14ac:dyDescent="0.25">
      <c r="A53" s="1" t="s">
        <v>22</v>
      </c>
      <c r="B53" s="1" t="s">
        <v>38</v>
      </c>
      <c r="C53">
        <v>14</v>
      </c>
      <c r="D53">
        <f>C53/0.35</f>
        <v>40</v>
      </c>
    </row>
    <row r="54" spans="1:4" x14ac:dyDescent="0.25">
      <c r="A54" s="1"/>
    </row>
    <row r="55" spans="1:4" x14ac:dyDescent="0.25">
      <c r="A55" s="2">
        <v>10</v>
      </c>
      <c r="B55" s="2" t="s">
        <v>37</v>
      </c>
    </row>
    <row r="56" spans="1:4" x14ac:dyDescent="0.25">
      <c r="A56" s="3" t="s">
        <v>19</v>
      </c>
      <c r="B56" s="1" t="s">
        <v>39</v>
      </c>
      <c r="C56">
        <v>12</v>
      </c>
      <c r="D56">
        <f>C56/0.35</f>
        <v>34.285714285714285</v>
      </c>
    </row>
    <row r="57" spans="1:4" x14ac:dyDescent="0.25">
      <c r="A57" s="1" t="s">
        <v>20</v>
      </c>
      <c r="B57" s="1" t="s">
        <v>40</v>
      </c>
      <c r="C57">
        <v>10</v>
      </c>
      <c r="D57">
        <f>C57/0.35</f>
        <v>28.571428571428573</v>
      </c>
    </row>
    <row r="58" spans="1:4" x14ac:dyDescent="0.25">
      <c r="A58" s="1" t="s">
        <v>21</v>
      </c>
      <c r="B58" s="1" t="s">
        <v>41</v>
      </c>
      <c r="C58">
        <v>8</v>
      </c>
      <c r="D58">
        <f>C58/0.35</f>
        <v>22.857142857142858</v>
      </c>
    </row>
    <row r="59" spans="1:4" x14ac:dyDescent="0.25">
      <c r="A59" s="1" t="s">
        <v>22</v>
      </c>
      <c r="B59" s="1" t="s">
        <v>38</v>
      </c>
      <c r="C59">
        <v>5</v>
      </c>
      <c r="D59">
        <f>C59/0.35</f>
        <v>14.285714285714286</v>
      </c>
    </row>
    <row r="60" spans="1:4" x14ac:dyDescent="0.25">
      <c r="A60" s="1"/>
    </row>
    <row r="61" spans="1:4" x14ac:dyDescent="0.25">
      <c r="A61" s="1"/>
    </row>
    <row r="62" spans="1:4" x14ac:dyDescent="0.25">
      <c r="A62" s="1"/>
    </row>
    <row r="63" spans="1:4" x14ac:dyDescent="0.25">
      <c r="A63" s="1"/>
    </row>
    <row r="64" spans="1:4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</sheetData>
  <mergeCells count="3">
    <mergeCell ref="A1:E1"/>
    <mergeCell ref="B2:C2"/>
    <mergeCell ref="D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opLeftCell="A40" workbookViewId="0">
      <selection activeCell="C16" sqref="C16"/>
    </sheetView>
  </sheetViews>
  <sheetFormatPr defaultRowHeight="15" x14ac:dyDescent="0.25"/>
  <sheetData>
    <row r="1" spans="1:8" x14ac:dyDescent="0.25">
      <c r="A1" s="22" t="s">
        <v>0</v>
      </c>
      <c r="B1" s="22"/>
      <c r="C1" s="22"/>
      <c r="D1" s="22"/>
      <c r="E1" s="22"/>
    </row>
    <row r="2" spans="1:8" x14ac:dyDescent="0.25">
      <c r="A2" s="5"/>
      <c r="B2" s="21" t="s">
        <v>9</v>
      </c>
      <c r="C2" s="21"/>
      <c r="D2" s="21" t="s">
        <v>10</v>
      </c>
      <c r="E2" s="21"/>
      <c r="G2" s="10">
        <v>1</v>
      </c>
      <c r="H2">
        <v>49</v>
      </c>
    </row>
    <row r="3" spans="1:8" x14ac:dyDescent="0.25">
      <c r="A3" s="5"/>
      <c r="B3" s="6" t="s">
        <v>7</v>
      </c>
      <c r="C3" s="6" t="s">
        <v>8</v>
      </c>
      <c r="D3" s="6" t="s">
        <v>7</v>
      </c>
      <c r="E3" s="6" t="s">
        <v>8</v>
      </c>
      <c r="G3" s="10">
        <v>0.01</v>
      </c>
      <c r="H3">
        <f>B10/100</f>
        <v>0.49</v>
      </c>
    </row>
    <row r="4" spans="1:8" x14ac:dyDescent="0.25">
      <c r="A4" s="7" t="s">
        <v>1</v>
      </c>
      <c r="B4" s="8">
        <v>9</v>
      </c>
      <c r="C4" s="8">
        <v>1</v>
      </c>
      <c r="D4" s="8">
        <v>1</v>
      </c>
      <c r="E4" s="8"/>
    </row>
    <row r="5" spans="1:8" x14ac:dyDescent="0.25">
      <c r="A5" s="7" t="s">
        <v>2</v>
      </c>
      <c r="B5" s="8">
        <v>30</v>
      </c>
      <c r="C5" s="8">
        <v>10</v>
      </c>
      <c r="D5" s="8">
        <v>6</v>
      </c>
      <c r="E5" s="8">
        <v>1</v>
      </c>
    </row>
    <row r="6" spans="1:8" x14ac:dyDescent="0.25">
      <c r="A6" s="7" t="s">
        <v>3</v>
      </c>
      <c r="B6" s="8">
        <v>10</v>
      </c>
      <c r="C6" s="8">
        <v>12</v>
      </c>
      <c r="D6" s="8">
        <v>10</v>
      </c>
      <c r="E6" s="8">
        <v>4</v>
      </c>
    </row>
    <row r="7" spans="1:8" x14ac:dyDescent="0.25">
      <c r="A7" s="7" t="s">
        <v>4</v>
      </c>
      <c r="B7" s="8"/>
      <c r="C7" s="8">
        <v>10</v>
      </c>
      <c r="D7" s="8">
        <v>25</v>
      </c>
      <c r="E7" s="8">
        <v>15</v>
      </c>
    </row>
    <row r="8" spans="1:8" x14ac:dyDescent="0.25">
      <c r="A8" s="7" t="s">
        <v>5</v>
      </c>
      <c r="B8" s="8"/>
      <c r="C8" s="8">
        <v>9</v>
      </c>
      <c r="D8" s="8">
        <v>7</v>
      </c>
      <c r="E8" s="8">
        <v>14</v>
      </c>
    </row>
    <row r="9" spans="1:8" x14ac:dyDescent="0.25">
      <c r="A9" s="7" t="s">
        <v>6</v>
      </c>
      <c r="B9" s="8"/>
      <c r="C9" s="8">
        <v>7</v>
      </c>
      <c r="D9" s="8"/>
      <c r="E9" s="8">
        <v>15</v>
      </c>
    </row>
    <row r="10" spans="1:8" x14ac:dyDescent="0.25">
      <c r="A10" s="5" t="s">
        <v>11</v>
      </c>
      <c r="B10" s="6">
        <f>SUM(B4:B9)</f>
        <v>49</v>
      </c>
      <c r="C10" s="6">
        <f>SUM(C4:C9)</f>
        <v>49</v>
      </c>
      <c r="D10" s="6">
        <f>SUM(D4:D9)</f>
        <v>49</v>
      </c>
      <c r="E10" s="6">
        <f>SUM(E4:E9)</f>
        <v>49</v>
      </c>
    </row>
    <row r="11" spans="1:8" x14ac:dyDescent="0.25">
      <c r="A11" s="1"/>
    </row>
    <row r="12" spans="1:8" x14ac:dyDescent="0.25">
      <c r="A12" s="2">
        <v>2</v>
      </c>
      <c r="B12" s="2" t="s">
        <v>12</v>
      </c>
    </row>
    <row r="13" spans="1:8" x14ac:dyDescent="0.25">
      <c r="A13" s="3"/>
      <c r="B13" s="9" t="s">
        <v>13</v>
      </c>
      <c r="C13" s="9" t="s">
        <v>14</v>
      </c>
    </row>
    <row r="14" spans="1:8" x14ac:dyDescent="0.25">
      <c r="A14" s="1"/>
      <c r="B14" s="8">
        <v>44</v>
      </c>
      <c r="C14" s="8">
        <v>5</v>
      </c>
    </row>
    <row r="15" spans="1:8" x14ac:dyDescent="0.25">
      <c r="A15" s="1"/>
      <c r="B15">
        <f>B14/H3</f>
        <v>89.795918367346943</v>
      </c>
      <c r="C15">
        <f>C14/H3</f>
        <v>10.204081632653061</v>
      </c>
    </row>
    <row r="16" spans="1:8" x14ac:dyDescent="0.25">
      <c r="A16" s="2">
        <v>3</v>
      </c>
      <c r="B16" s="2" t="s">
        <v>15</v>
      </c>
    </row>
    <row r="17" spans="1:4" x14ac:dyDescent="0.25">
      <c r="A17" s="3"/>
      <c r="B17" s="9" t="s">
        <v>16</v>
      </c>
      <c r="C17" s="8">
        <v>3</v>
      </c>
      <c r="D17">
        <f>C17/0.49</f>
        <v>6.1224489795918364</v>
      </c>
    </row>
    <row r="18" spans="1:4" x14ac:dyDescent="0.25">
      <c r="A18" s="1"/>
      <c r="B18" s="9">
        <v>1</v>
      </c>
      <c r="C18" s="8">
        <v>5</v>
      </c>
      <c r="D18">
        <f>C18/0.49</f>
        <v>10.204081632653061</v>
      </c>
    </row>
    <row r="19" spans="1:4" x14ac:dyDescent="0.25">
      <c r="A19" s="1"/>
      <c r="B19" s="9">
        <v>2</v>
      </c>
      <c r="C19" s="8">
        <v>14</v>
      </c>
      <c r="D19">
        <f>C19/0.49</f>
        <v>28.571428571428573</v>
      </c>
    </row>
    <row r="20" spans="1:4" x14ac:dyDescent="0.25">
      <c r="A20" s="1"/>
      <c r="B20" s="9" t="s">
        <v>17</v>
      </c>
      <c r="C20" s="8">
        <v>18</v>
      </c>
      <c r="D20">
        <f>C20/0.49</f>
        <v>36.734693877551024</v>
      </c>
    </row>
    <row r="21" spans="1:4" x14ac:dyDescent="0.25">
      <c r="A21" s="1"/>
    </row>
    <row r="22" spans="1:4" x14ac:dyDescent="0.25">
      <c r="A22" s="2">
        <v>4</v>
      </c>
      <c r="B22" s="4" t="s">
        <v>18</v>
      </c>
    </row>
    <row r="23" spans="1:4" x14ac:dyDescent="0.25">
      <c r="A23" s="3" t="s">
        <v>19</v>
      </c>
      <c r="B23" t="s">
        <v>23</v>
      </c>
      <c r="C23">
        <v>11</v>
      </c>
      <c r="D23">
        <f>C23/0.49</f>
        <v>22.448979591836736</v>
      </c>
    </row>
    <row r="24" spans="1:4" x14ac:dyDescent="0.25">
      <c r="A24" s="1" t="s">
        <v>20</v>
      </c>
      <c r="B24" t="s">
        <v>24</v>
      </c>
      <c r="C24">
        <v>4</v>
      </c>
      <c r="D24">
        <f>C24/0.49</f>
        <v>8.1632653061224492</v>
      </c>
    </row>
    <row r="25" spans="1:4" x14ac:dyDescent="0.25">
      <c r="A25" s="1" t="s">
        <v>21</v>
      </c>
      <c r="B25" t="s">
        <v>25</v>
      </c>
      <c r="C25">
        <v>37</v>
      </c>
      <c r="D25">
        <f>C25/0.49</f>
        <v>75.510204081632651</v>
      </c>
    </row>
    <row r="26" spans="1:4" x14ac:dyDescent="0.25">
      <c r="A26" s="1" t="s">
        <v>22</v>
      </c>
      <c r="B26" t="s">
        <v>26</v>
      </c>
      <c r="C26">
        <v>1</v>
      </c>
      <c r="D26">
        <f>C26/0.49</f>
        <v>2.0408163265306123</v>
      </c>
    </row>
    <row r="27" spans="1:4" x14ac:dyDescent="0.25">
      <c r="A27" s="1" t="s">
        <v>28</v>
      </c>
      <c r="B27" t="s">
        <v>27</v>
      </c>
      <c r="C27">
        <v>0</v>
      </c>
      <c r="D27">
        <f>C27/0.49</f>
        <v>0</v>
      </c>
    </row>
    <row r="28" spans="1:4" x14ac:dyDescent="0.25">
      <c r="A28" s="1"/>
    </row>
    <row r="29" spans="1:4" x14ac:dyDescent="0.25">
      <c r="A29" s="2">
        <v>5</v>
      </c>
      <c r="B29" s="2" t="s">
        <v>29</v>
      </c>
    </row>
    <row r="30" spans="1:4" x14ac:dyDescent="0.25">
      <c r="A30" s="3" t="s">
        <v>19</v>
      </c>
      <c r="B30" t="s">
        <v>30</v>
      </c>
      <c r="C30">
        <v>6</v>
      </c>
      <c r="D30">
        <f>C30/0.49</f>
        <v>12.244897959183673</v>
      </c>
    </row>
    <row r="31" spans="1:4" x14ac:dyDescent="0.25">
      <c r="A31" s="1" t="s">
        <v>20</v>
      </c>
      <c r="B31" t="s">
        <v>31</v>
      </c>
      <c r="C31">
        <v>21</v>
      </c>
      <c r="D31">
        <f>C31/0.49</f>
        <v>42.857142857142861</v>
      </c>
    </row>
    <row r="32" spans="1:4" x14ac:dyDescent="0.25">
      <c r="A32" s="1" t="s">
        <v>21</v>
      </c>
      <c r="B32" t="s">
        <v>32</v>
      </c>
      <c r="C32">
        <v>23</v>
      </c>
      <c r="D32">
        <f>C32/0.49</f>
        <v>46.938775510204081</v>
      </c>
    </row>
    <row r="33" spans="1:4" x14ac:dyDescent="0.25">
      <c r="A33" s="1"/>
    </row>
    <row r="34" spans="1:4" x14ac:dyDescent="0.25">
      <c r="A34" s="2">
        <v>6</v>
      </c>
      <c r="B34" s="2" t="s">
        <v>33</v>
      </c>
    </row>
    <row r="35" spans="1:4" x14ac:dyDescent="0.25">
      <c r="A35" s="3" t="s">
        <v>19</v>
      </c>
      <c r="B35" t="s">
        <v>30</v>
      </c>
      <c r="C35">
        <v>16</v>
      </c>
      <c r="D35">
        <f>C35/0.49</f>
        <v>32.653061224489797</v>
      </c>
    </row>
    <row r="36" spans="1:4" x14ac:dyDescent="0.25">
      <c r="A36" s="1" t="s">
        <v>20</v>
      </c>
      <c r="B36" t="s">
        <v>31</v>
      </c>
      <c r="C36">
        <v>21</v>
      </c>
      <c r="D36">
        <f>C36/0.49</f>
        <v>42.857142857142861</v>
      </c>
    </row>
    <row r="37" spans="1:4" x14ac:dyDescent="0.25">
      <c r="A37" s="1" t="s">
        <v>21</v>
      </c>
      <c r="B37" t="s">
        <v>32</v>
      </c>
      <c r="C37">
        <v>13</v>
      </c>
      <c r="D37">
        <f>C37/0.49</f>
        <v>26.530612244897959</v>
      </c>
    </row>
    <row r="38" spans="1:4" x14ac:dyDescent="0.25">
      <c r="A38" s="1"/>
    </row>
    <row r="39" spans="1:4" x14ac:dyDescent="0.25">
      <c r="A39" s="2">
        <v>7</v>
      </c>
      <c r="B39" s="2" t="s">
        <v>34</v>
      </c>
    </row>
    <row r="40" spans="1:4" x14ac:dyDescent="0.25">
      <c r="A40" s="3" t="s">
        <v>19</v>
      </c>
      <c r="B40" t="s">
        <v>30</v>
      </c>
      <c r="C40">
        <v>16</v>
      </c>
      <c r="D40">
        <f>C40/0.49</f>
        <v>32.653061224489797</v>
      </c>
    </row>
    <row r="41" spans="1:4" x14ac:dyDescent="0.25">
      <c r="A41" s="1" t="s">
        <v>20</v>
      </c>
      <c r="B41" t="s">
        <v>31</v>
      </c>
      <c r="C41">
        <v>14</v>
      </c>
      <c r="D41">
        <f>C41/0.49</f>
        <v>28.571428571428573</v>
      </c>
    </row>
    <row r="42" spans="1:4" x14ac:dyDescent="0.25">
      <c r="A42" s="1" t="s">
        <v>21</v>
      </c>
      <c r="B42" t="s">
        <v>32</v>
      </c>
      <c r="C42">
        <v>20</v>
      </c>
      <c r="D42">
        <f>C42/0.49</f>
        <v>40.816326530612244</v>
      </c>
    </row>
    <row r="43" spans="1:4" x14ac:dyDescent="0.25">
      <c r="A43" s="1"/>
    </row>
    <row r="44" spans="1:4" x14ac:dyDescent="0.25">
      <c r="A44" s="2">
        <v>8</v>
      </c>
      <c r="B44" s="2" t="s">
        <v>35</v>
      </c>
    </row>
    <row r="45" spans="1:4" x14ac:dyDescent="0.25">
      <c r="A45" s="3" t="s">
        <v>19</v>
      </c>
      <c r="B45" t="s">
        <v>30</v>
      </c>
      <c r="C45">
        <v>7</v>
      </c>
      <c r="D45">
        <f>C45/0.49</f>
        <v>14.285714285714286</v>
      </c>
    </row>
    <row r="46" spans="1:4" x14ac:dyDescent="0.25">
      <c r="A46" s="1" t="s">
        <v>20</v>
      </c>
      <c r="B46" t="s">
        <v>31</v>
      </c>
      <c r="C46">
        <v>20</v>
      </c>
      <c r="D46">
        <f>C46/0.49</f>
        <v>40.816326530612244</v>
      </c>
    </row>
    <row r="47" spans="1:4" x14ac:dyDescent="0.25">
      <c r="A47" s="1" t="s">
        <v>21</v>
      </c>
      <c r="B47" t="s">
        <v>32</v>
      </c>
      <c r="C47">
        <v>24</v>
      </c>
      <c r="D47">
        <f>C47/0.49</f>
        <v>48.979591836734691</v>
      </c>
    </row>
    <row r="48" spans="1:4" x14ac:dyDescent="0.25">
      <c r="A48" s="1"/>
    </row>
    <row r="49" spans="1:4" x14ac:dyDescent="0.25">
      <c r="A49" s="2">
        <v>9</v>
      </c>
      <c r="B49" s="2" t="s">
        <v>36</v>
      </c>
    </row>
    <row r="50" spans="1:4" x14ac:dyDescent="0.25">
      <c r="A50" s="3" t="s">
        <v>19</v>
      </c>
      <c r="B50" s="1" t="s">
        <v>39</v>
      </c>
      <c r="C50">
        <v>0</v>
      </c>
      <c r="D50">
        <f>C50/0.49</f>
        <v>0</v>
      </c>
    </row>
    <row r="51" spans="1:4" x14ac:dyDescent="0.25">
      <c r="A51" s="1" t="s">
        <v>20</v>
      </c>
      <c r="B51" s="1" t="s">
        <v>40</v>
      </c>
      <c r="C51">
        <v>7</v>
      </c>
      <c r="D51">
        <f>C51/0.49</f>
        <v>14.285714285714286</v>
      </c>
    </row>
    <row r="52" spans="1:4" x14ac:dyDescent="0.25">
      <c r="A52" s="1" t="s">
        <v>21</v>
      </c>
      <c r="B52" s="1" t="s">
        <v>41</v>
      </c>
      <c r="C52">
        <v>12</v>
      </c>
      <c r="D52">
        <f>C52/0.49</f>
        <v>24.489795918367346</v>
      </c>
    </row>
    <row r="53" spans="1:4" x14ac:dyDescent="0.25">
      <c r="A53" s="1" t="s">
        <v>22</v>
      </c>
      <c r="B53" s="1" t="s">
        <v>38</v>
      </c>
      <c r="C53">
        <v>29</v>
      </c>
      <c r="D53">
        <f>C53/0.49</f>
        <v>59.183673469387756</v>
      </c>
    </row>
    <row r="54" spans="1:4" x14ac:dyDescent="0.25">
      <c r="A54" s="1"/>
    </row>
    <row r="55" spans="1:4" x14ac:dyDescent="0.25">
      <c r="A55" s="2">
        <v>10</v>
      </c>
      <c r="B55" s="2" t="s">
        <v>37</v>
      </c>
    </row>
    <row r="56" spans="1:4" x14ac:dyDescent="0.25">
      <c r="A56" s="3" t="s">
        <v>19</v>
      </c>
      <c r="B56" s="1" t="s">
        <v>39</v>
      </c>
      <c r="C56">
        <v>12</v>
      </c>
      <c r="D56">
        <f>C56/0.49</f>
        <v>24.489795918367346</v>
      </c>
    </row>
    <row r="57" spans="1:4" x14ac:dyDescent="0.25">
      <c r="A57" s="1" t="s">
        <v>20</v>
      </c>
      <c r="B57" s="1" t="s">
        <v>40</v>
      </c>
      <c r="C57">
        <v>15</v>
      </c>
      <c r="D57">
        <f>C57/0.49</f>
        <v>30.612244897959183</v>
      </c>
    </row>
    <row r="58" spans="1:4" x14ac:dyDescent="0.25">
      <c r="A58" s="1" t="s">
        <v>21</v>
      </c>
      <c r="B58" s="1" t="s">
        <v>41</v>
      </c>
      <c r="C58">
        <v>12</v>
      </c>
      <c r="D58">
        <f>C58/0.49</f>
        <v>24.489795918367346</v>
      </c>
    </row>
    <row r="59" spans="1:4" x14ac:dyDescent="0.25">
      <c r="A59" s="1" t="s">
        <v>22</v>
      </c>
      <c r="B59" s="1" t="s">
        <v>38</v>
      </c>
      <c r="C59">
        <v>11</v>
      </c>
      <c r="D59">
        <f>C59/0.49</f>
        <v>22.448979591836736</v>
      </c>
    </row>
    <row r="60" spans="1:4" x14ac:dyDescent="0.25">
      <c r="A60" s="1"/>
    </row>
  </sheetData>
  <mergeCells count="3">
    <mergeCell ref="A1:E1"/>
    <mergeCell ref="B2:C2"/>
    <mergeCell ref="D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opLeftCell="A44" workbookViewId="0">
      <selection activeCell="D56" sqref="D56:D59"/>
    </sheetView>
  </sheetViews>
  <sheetFormatPr defaultRowHeight="15" x14ac:dyDescent="0.25"/>
  <sheetData>
    <row r="1" spans="1:8" x14ac:dyDescent="0.25">
      <c r="A1" s="22" t="s">
        <v>0</v>
      </c>
      <c r="B1" s="22"/>
      <c r="C1" s="22"/>
      <c r="D1" s="22"/>
      <c r="E1" s="22"/>
    </row>
    <row r="2" spans="1:8" x14ac:dyDescent="0.25">
      <c r="A2" s="5"/>
      <c r="B2" s="21" t="s">
        <v>9</v>
      </c>
      <c r="C2" s="21"/>
      <c r="D2" s="21" t="s">
        <v>10</v>
      </c>
      <c r="E2" s="21"/>
      <c r="G2" s="10">
        <v>1</v>
      </c>
      <c r="H2">
        <f>B10</f>
        <v>23</v>
      </c>
    </row>
    <row r="3" spans="1:8" x14ac:dyDescent="0.25">
      <c r="A3" s="5"/>
      <c r="B3" s="6" t="s">
        <v>7</v>
      </c>
      <c r="C3" s="6" t="s">
        <v>8</v>
      </c>
      <c r="D3" s="6" t="s">
        <v>7</v>
      </c>
      <c r="E3" s="6" t="s">
        <v>8</v>
      </c>
      <c r="G3" s="10">
        <v>0.01</v>
      </c>
      <c r="H3">
        <f>B10/100</f>
        <v>0.23</v>
      </c>
    </row>
    <row r="4" spans="1:8" x14ac:dyDescent="0.25">
      <c r="A4" s="7" t="s">
        <v>1</v>
      </c>
      <c r="B4" s="8">
        <v>5</v>
      </c>
      <c r="C4" s="8">
        <v>1</v>
      </c>
      <c r="D4" s="8">
        <v>1</v>
      </c>
      <c r="E4" s="8">
        <v>0</v>
      </c>
    </row>
    <row r="5" spans="1:8" x14ac:dyDescent="0.25">
      <c r="A5" s="7" t="s">
        <v>2</v>
      </c>
      <c r="B5" s="8">
        <v>16</v>
      </c>
      <c r="C5" s="8">
        <v>3</v>
      </c>
      <c r="D5" s="8">
        <v>3</v>
      </c>
      <c r="E5" s="8">
        <v>2</v>
      </c>
    </row>
    <row r="6" spans="1:8" x14ac:dyDescent="0.25">
      <c r="A6" s="7" t="s">
        <v>3</v>
      </c>
      <c r="B6" s="8">
        <v>2</v>
      </c>
      <c r="C6" s="8">
        <v>10</v>
      </c>
      <c r="D6" s="8">
        <v>7</v>
      </c>
      <c r="E6" s="8">
        <v>2</v>
      </c>
    </row>
    <row r="7" spans="1:8" x14ac:dyDescent="0.25">
      <c r="A7" s="7" t="s">
        <v>4</v>
      </c>
      <c r="B7" s="8"/>
      <c r="C7" s="8">
        <v>4</v>
      </c>
      <c r="D7" s="8">
        <v>10</v>
      </c>
      <c r="E7" s="8">
        <v>7</v>
      </c>
    </row>
    <row r="8" spans="1:8" x14ac:dyDescent="0.25">
      <c r="A8" s="7" t="s">
        <v>5</v>
      </c>
      <c r="B8" s="8"/>
      <c r="C8" s="8">
        <v>3</v>
      </c>
      <c r="D8" s="8">
        <v>1</v>
      </c>
      <c r="E8" s="8">
        <v>9</v>
      </c>
    </row>
    <row r="9" spans="1:8" x14ac:dyDescent="0.25">
      <c r="A9" s="7" t="s">
        <v>6</v>
      </c>
      <c r="B9" s="8"/>
      <c r="C9" s="8">
        <v>2</v>
      </c>
      <c r="D9" s="8">
        <v>1</v>
      </c>
      <c r="E9" s="8">
        <v>3</v>
      </c>
    </row>
    <row r="10" spans="1:8" x14ac:dyDescent="0.25">
      <c r="A10" s="5" t="s">
        <v>11</v>
      </c>
      <c r="B10" s="6">
        <f>SUM(B4:B9)</f>
        <v>23</v>
      </c>
      <c r="C10" s="6">
        <f>SUM(C4:C9)</f>
        <v>23</v>
      </c>
      <c r="D10" s="6">
        <f>SUM(D4:D9)</f>
        <v>23</v>
      </c>
      <c r="E10" s="6">
        <f>SUM(E4:E9)</f>
        <v>23</v>
      </c>
    </row>
    <row r="11" spans="1:8" x14ac:dyDescent="0.25">
      <c r="A11" s="1"/>
    </row>
    <row r="12" spans="1:8" x14ac:dyDescent="0.25">
      <c r="A12" s="2">
        <v>2</v>
      </c>
      <c r="B12" s="2" t="s">
        <v>12</v>
      </c>
    </row>
    <row r="13" spans="1:8" x14ac:dyDescent="0.25">
      <c r="A13" s="3"/>
      <c r="B13" s="9" t="s">
        <v>13</v>
      </c>
      <c r="C13" s="9" t="s">
        <v>14</v>
      </c>
    </row>
    <row r="14" spans="1:8" x14ac:dyDescent="0.25">
      <c r="A14" s="1"/>
      <c r="B14" s="8">
        <v>20</v>
      </c>
      <c r="C14" s="8">
        <v>3</v>
      </c>
    </row>
    <row r="15" spans="1:8" x14ac:dyDescent="0.25">
      <c r="A15" s="1"/>
      <c r="B15">
        <f>B14/0.23</f>
        <v>86.956521739130437</v>
      </c>
      <c r="C15">
        <f>C14/0.23</f>
        <v>13.043478260869565</v>
      </c>
    </row>
    <row r="16" spans="1:8" x14ac:dyDescent="0.25">
      <c r="A16" s="2">
        <v>3</v>
      </c>
      <c r="B16" s="2" t="s">
        <v>15</v>
      </c>
    </row>
    <row r="17" spans="1:4" x14ac:dyDescent="0.25">
      <c r="A17" s="3"/>
      <c r="B17" s="9" t="s">
        <v>16</v>
      </c>
      <c r="C17" s="8">
        <v>0</v>
      </c>
      <c r="D17">
        <f>C17/0.23</f>
        <v>0</v>
      </c>
    </row>
    <row r="18" spans="1:4" x14ac:dyDescent="0.25">
      <c r="A18" s="1"/>
      <c r="B18" s="9">
        <v>1</v>
      </c>
      <c r="C18" s="8">
        <v>0</v>
      </c>
      <c r="D18">
        <f>C18/0.23</f>
        <v>0</v>
      </c>
    </row>
    <row r="19" spans="1:4" x14ac:dyDescent="0.25">
      <c r="A19" s="1"/>
      <c r="B19" s="9">
        <v>2</v>
      </c>
      <c r="C19" s="8">
        <v>12</v>
      </c>
      <c r="D19">
        <f>C19/0.23</f>
        <v>52.173913043478258</v>
      </c>
    </row>
    <row r="20" spans="1:4" x14ac:dyDescent="0.25">
      <c r="A20" s="1"/>
      <c r="B20" s="9" t="s">
        <v>17</v>
      </c>
      <c r="C20" s="8">
        <v>11</v>
      </c>
      <c r="D20">
        <f>C20/0.23</f>
        <v>47.826086956521735</v>
      </c>
    </row>
    <row r="21" spans="1:4" x14ac:dyDescent="0.25">
      <c r="A21" s="1"/>
    </row>
    <row r="22" spans="1:4" x14ac:dyDescent="0.25">
      <c r="A22" s="2">
        <v>4</v>
      </c>
      <c r="B22" s="4" t="s">
        <v>18</v>
      </c>
    </row>
    <row r="23" spans="1:4" x14ac:dyDescent="0.25">
      <c r="A23" s="3" t="s">
        <v>19</v>
      </c>
      <c r="B23" t="s">
        <v>23</v>
      </c>
      <c r="C23">
        <v>5</v>
      </c>
      <c r="D23">
        <f>C23/0.23</f>
        <v>21.739130434782609</v>
      </c>
    </row>
    <row r="24" spans="1:4" x14ac:dyDescent="0.25">
      <c r="A24" s="1" t="s">
        <v>20</v>
      </c>
      <c r="B24" t="s">
        <v>24</v>
      </c>
      <c r="C24">
        <v>0</v>
      </c>
      <c r="D24">
        <f>C24/0.23</f>
        <v>0</v>
      </c>
    </row>
    <row r="25" spans="1:4" x14ac:dyDescent="0.25">
      <c r="A25" s="1" t="s">
        <v>21</v>
      </c>
      <c r="B25" t="s">
        <v>25</v>
      </c>
      <c r="C25">
        <v>16</v>
      </c>
      <c r="D25">
        <f>C25/0.23</f>
        <v>69.565217391304344</v>
      </c>
    </row>
    <row r="26" spans="1:4" x14ac:dyDescent="0.25">
      <c r="A26" s="1" t="s">
        <v>22</v>
      </c>
      <c r="B26" t="s">
        <v>26</v>
      </c>
      <c r="C26">
        <v>2</v>
      </c>
      <c r="D26">
        <f>C26/0.23</f>
        <v>8.695652173913043</v>
      </c>
    </row>
    <row r="27" spans="1:4" x14ac:dyDescent="0.25">
      <c r="A27" s="1" t="s">
        <v>28</v>
      </c>
      <c r="B27" t="s">
        <v>27</v>
      </c>
    </row>
    <row r="28" spans="1:4" x14ac:dyDescent="0.25">
      <c r="A28" s="1"/>
    </row>
    <row r="29" spans="1:4" x14ac:dyDescent="0.25">
      <c r="A29" s="2">
        <v>5</v>
      </c>
      <c r="B29" s="2" t="s">
        <v>29</v>
      </c>
    </row>
    <row r="30" spans="1:4" x14ac:dyDescent="0.25">
      <c r="A30" s="3" t="s">
        <v>19</v>
      </c>
      <c r="B30" t="s">
        <v>30</v>
      </c>
      <c r="C30">
        <v>0</v>
      </c>
      <c r="D30">
        <f>C30/0.23</f>
        <v>0</v>
      </c>
    </row>
    <row r="31" spans="1:4" x14ac:dyDescent="0.25">
      <c r="A31" s="1" t="s">
        <v>20</v>
      </c>
      <c r="B31" t="s">
        <v>31</v>
      </c>
      <c r="C31">
        <v>13</v>
      </c>
      <c r="D31">
        <f>C31/0.23</f>
        <v>56.521739130434781</v>
      </c>
    </row>
    <row r="32" spans="1:4" x14ac:dyDescent="0.25">
      <c r="A32" s="1" t="s">
        <v>21</v>
      </c>
      <c r="B32" t="s">
        <v>32</v>
      </c>
      <c r="C32">
        <v>10</v>
      </c>
      <c r="D32">
        <f>C32/0.23</f>
        <v>43.478260869565219</v>
      </c>
    </row>
    <row r="33" spans="1:4" x14ac:dyDescent="0.25">
      <c r="A33" s="1"/>
    </row>
    <row r="34" spans="1:4" x14ac:dyDescent="0.25">
      <c r="A34" s="2">
        <v>6</v>
      </c>
      <c r="B34" s="2" t="s">
        <v>33</v>
      </c>
    </row>
    <row r="35" spans="1:4" x14ac:dyDescent="0.25">
      <c r="A35" s="3" t="s">
        <v>19</v>
      </c>
      <c r="B35" t="s">
        <v>30</v>
      </c>
      <c r="C35">
        <v>8</v>
      </c>
      <c r="D35">
        <f>C35/0.23</f>
        <v>34.782608695652172</v>
      </c>
    </row>
    <row r="36" spans="1:4" x14ac:dyDescent="0.25">
      <c r="A36" s="1" t="s">
        <v>20</v>
      </c>
      <c r="B36" t="s">
        <v>31</v>
      </c>
      <c r="C36">
        <v>9</v>
      </c>
      <c r="D36">
        <f>C36/0.23</f>
        <v>39.130434782608695</v>
      </c>
    </row>
    <row r="37" spans="1:4" x14ac:dyDescent="0.25">
      <c r="A37" s="1" t="s">
        <v>21</v>
      </c>
      <c r="B37" t="s">
        <v>32</v>
      </c>
      <c r="C37">
        <v>6</v>
      </c>
      <c r="D37">
        <f>C37/0.23</f>
        <v>26.086956521739129</v>
      </c>
    </row>
    <row r="38" spans="1:4" x14ac:dyDescent="0.25">
      <c r="A38" s="1"/>
    </row>
    <row r="39" spans="1:4" x14ac:dyDescent="0.25">
      <c r="A39" s="2">
        <v>7</v>
      </c>
      <c r="B39" s="2" t="s">
        <v>34</v>
      </c>
    </row>
    <row r="40" spans="1:4" x14ac:dyDescent="0.25">
      <c r="A40" s="3" t="s">
        <v>19</v>
      </c>
      <c r="B40" t="s">
        <v>30</v>
      </c>
      <c r="C40">
        <v>7</v>
      </c>
      <c r="D40">
        <f>C40/0.23</f>
        <v>30.434782608695652</v>
      </c>
    </row>
    <row r="41" spans="1:4" x14ac:dyDescent="0.25">
      <c r="A41" s="1" t="s">
        <v>20</v>
      </c>
      <c r="B41" t="s">
        <v>31</v>
      </c>
      <c r="C41">
        <v>10</v>
      </c>
      <c r="D41">
        <f>C41/0.23</f>
        <v>43.478260869565219</v>
      </c>
    </row>
    <row r="42" spans="1:4" x14ac:dyDescent="0.25">
      <c r="A42" s="1" t="s">
        <v>21</v>
      </c>
      <c r="B42" t="s">
        <v>32</v>
      </c>
      <c r="C42">
        <v>6</v>
      </c>
      <c r="D42">
        <f>C42/0.23</f>
        <v>26.086956521739129</v>
      </c>
    </row>
    <row r="43" spans="1:4" x14ac:dyDescent="0.25">
      <c r="A43" s="1"/>
    </row>
    <row r="44" spans="1:4" x14ac:dyDescent="0.25">
      <c r="A44" s="2">
        <v>8</v>
      </c>
      <c r="B44" s="2" t="s">
        <v>35</v>
      </c>
    </row>
    <row r="45" spans="1:4" x14ac:dyDescent="0.25">
      <c r="A45" s="3" t="s">
        <v>19</v>
      </c>
      <c r="B45" t="s">
        <v>30</v>
      </c>
      <c r="C45">
        <v>2</v>
      </c>
      <c r="D45">
        <f>C45/0.23</f>
        <v>8.695652173913043</v>
      </c>
    </row>
    <row r="46" spans="1:4" x14ac:dyDescent="0.25">
      <c r="A46" s="1" t="s">
        <v>20</v>
      </c>
      <c r="B46" t="s">
        <v>31</v>
      </c>
      <c r="C46">
        <v>5</v>
      </c>
      <c r="D46">
        <f>C46/0.23</f>
        <v>21.739130434782609</v>
      </c>
    </row>
    <row r="47" spans="1:4" x14ac:dyDescent="0.25">
      <c r="A47" s="1" t="s">
        <v>21</v>
      </c>
      <c r="B47" t="s">
        <v>32</v>
      </c>
      <c r="C47">
        <v>15</v>
      </c>
      <c r="D47">
        <f>C47/0.23</f>
        <v>65.217391304347828</v>
      </c>
    </row>
    <row r="48" spans="1:4" x14ac:dyDescent="0.25">
      <c r="A48" s="1"/>
    </row>
    <row r="49" spans="1:4" x14ac:dyDescent="0.25">
      <c r="A49" s="2">
        <v>9</v>
      </c>
      <c r="B49" s="2" t="s">
        <v>36</v>
      </c>
    </row>
    <row r="50" spans="1:4" x14ac:dyDescent="0.25">
      <c r="A50" s="3" t="s">
        <v>19</v>
      </c>
      <c r="B50" s="1" t="s">
        <v>39</v>
      </c>
      <c r="C50">
        <v>3</v>
      </c>
      <c r="D50">
        <f>C50/0.23</f>
        <v>13.043478260869565</v>
      </c>
    </row>
    <row r="51" spans="1:4" x14ac:dyDescent="0.25">
      <c r="A51" s="1" t="s">
        <v>20</v>
      </c>
      <c r="B51" s="1" t="s">
        <v>40</v>
      </c>
      <c r="C51">
        <v>2</v>
      </c>
      <c r="D51">
        <f>C51/0.23</f>
        <v>8.695652173913043</v>
      </c>
    </row>
    <row r="52" spans="1:4" x14ac:dyDescent="0.25">
      <c r="A52" s="1" t="s">
        <v>21</v>
      </c>
      <c r="B52" s="1" t="s">
        <v>41</v>
      </c>
      <c r="C52">
        <v>3</v>
      </c>
      <c r="D52">
        <f>C52/0.23</f>
        <v>13.043478260869565</v>
      </c>
    </row>
    <row r="53" spans="1:4" x14ac:dyDescent="0.25">
      <c r="A53" s="1" t="s">
        <v>22</v>
      </c>
      <c r="B53" s="1" t="s">
        <v>38</v>
      </c>
      <c r="C53">
        <v>14</v>
      </c>
      <c r="D53">
        <f>C53/0.23</f>
        <v>60.869565217391305</v>
      </c>
    </row>
    <row r="54" spans="1:4" x14ac:dyDescent="0.25">
      <c r="A54" s="1"/>
    </row>
    <row r="55" spans="1:4" x14ac:dyDescent="0.25">
      <c r="A55" s="2">
        <v>10</v>
      </c>
      <c r="B55" s="2" t="s">
        <v>37</v>
      </c>
    </row>
    <row r="56" spans="1:4" x14ac:dyDescent="0.25">
      <c r="A56" s="3" t="s">
        <v>19</v>
      </c>
      <c r="B56" s="1" t="s">
        <v>39</v>
      </c>
      <c r="C56">
        <v>2</v>
      </c>
      <c r="D56">
        <f>C56/0.23</f>
        <v>8.695652173913043</v>
      </c>
    </row>
    <row r="57" spans="1:4" x14ac:dyDescent="0.25">
      <c r="A57" s="1" t="s">
        <v>20</v>
      </c>
      <c r="B57" s="1" t="s">
        <v>40</v>
      </c>
      <c r="C57">
        <v>8</v>
      </c>
      <c r="D57">
        <f>C57/0.23</f>
        <v>34.782608695652172</v>
      </c>
    </row>
    <row r="58" spans="1:4" x14ac:dyDescent="0.25">
      <c r="A58" s="1" t="s">
        <v>21</v>
      </c>
      <c r="B58" s="1" t="s">
        <v>41</v>
      </c>
      <c r="C58">
        <v>6</v>
      </c>
      <c r="D58">
        <f>C58/0.23</f>
        <v>26.086956521739129</v>
      </c>
    </row>
    <row r="59" spans="1:4" x14ac:dyDescent="0.25">
      <c r="A59" s="1" t="s">
        <v>22</v>
      </c>
      <c r="B59" s="1" t="s">
        <v>38</v>
      </c>
      <c r="C59">
        <v>6</v>
      </c>
      <c r="D59">
        <f>C59/0.23</f>
        <v>26.086956521739129</v>
      </c>
    </row>
    <row r="60" spans="1:4" x14ac:dyDescent="0.25">
      <c r="A60" s="1"/>
    </row>
  </sheetData>
  <mergeCells count="3">
    <mergeCell ref="A1:E1"/>
    <mergeCell ref="B2:C2"/>
    <mergeCell ref="D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opLeftCell="A40" workbookViewId="0">
      <selection activeCell="F58" sqref="F58"/>
    </sheetView>
  </sheetViews>
  <sheetFormatPr defaultRowHeight="15" x14ac:dyDescent="0.25"/>
  <sheetData>
    <row r="1" spans="1:8" x14ac:dyDescent="0.25">
      <c r="A1" s="22" t="s">
        <v>0</v>
      </c>
      <c r="B1" s="22"/>
      <c r="C1" s="22"/>
      <c r="D1" s="22"/>
      <c r="E1" s="22"/>
    </row>
    <row r="2" spans="1:8" x14ac:dyDescent="0.25">
      <c r="A2" s="5"/>
      <c r="B2" s="21" t="s">
        <v>9</v>
      </c>
      <c r="C2" s="21"/>
      <c r="D2" s="21" t="s">
        <v>10</v>
      </c>
      <c r="E2" s="21"/>
      <c r="G2" s="10">
        <v>1</v>
      </c>
      <c r="H2">
        <f>B10</f>
        <v>4</v>
      </c>
    </row>
    <row r="3" spans="1:8" x14ac:dyDescent="0.25">
      <c r="A3" s="5"/>
      <c r="B3" s="6" t="s">
        <v>7</v>
      </c>
      <c r="C3" s="6" t="s">
        <v>8</v>
      </c>
      <c r="D3" s="6" t="s">
        <v>7</v>
      </c>
      <c r="E3" s="6" t="s">
        <v>8</v>
      </c>
      <c r="G3" s="10">
        <v>0.01</v>
      </c>
      <c r="H3">
        <f>B10/100</f>
        <v>0.04</v>
      </c>
    </row>
    <row r="4" spans="1:8" x14ac:dyDescent="0.25">
      <c r="A4" s="7" t="s">
        <v>1</v>
      </c>
      <c r="B4" s="8"/>
      <c r="C4" s="8"/>
      <c r="D4" s="8"/>
      <c r="E4" s="8"/>
    </row>
    <row r="5" spans="1:8" x14ac:dyDescent="0.25">
      <c r="A5" s="7" t="s">
        <v>2</v>
      </c>
      <c r="B5" s="8">
        <v>4</v>
      </c>
      <c r="C5" s="8">
        <v>1</v>
      </c>
      <c r="D5" s="8"/>
      <c r="E5" s="8"/>
    </row>
    <row r="6" spans="1:8" x14ac:dyDescent="0.25">
      <c r="A6" s="7" t="s">
        <v>3</v>
      </c>
      <c r="B6" s="8"/>
      <c r="C6" s="8">
        <v>1</v>
      </c>
      <c r="D6" s="8">
        <v>2</v>
      </c>
      <c r="E6" s="8">
        <v>2</v>
      </c>
    </row>
    <row r="7" spans="1:8" x14ac:dyDescent="0.25">
      <c r="A7" s="7" t="s">
        <v>4</v>
      </c>
      <c r="B7" s="8"/>
      <c r="C7" s="8">
        <v>2</v>
      </c>
      <c r="D7" s="8">
        <v>2</v>
      </c>
      <c r="E7" s="8">
        <v>2</v>
      </c>
    </row>
    <row r="8" spans="1:8" x14ac:dyDescent="0.25">
      <c r="A8" s="7" t="s">
        <v>5</v>
      </c>
      <c r="B8" s="8"/>
      <c r="C8" s="8"/>
      <c r="D8" s="8"/>
      <c r="E8" s="8"/>
    </row>
    <row r="9" spans="1:8" x14ac:dyDescent="0.25">
      <c r="A9" s="7" t="s">
        <v>6</v>
      </c>
      <c r="B9" s="8"/>
      <c r="C9" s="8"/>
      <c r="D9" s="8"/>
      <c r="E9" s="8"/>
    </row>
    <row r="10" spans="1:8" x14ac:dyDescent="0.25">
      <c r="A10" s="5" t="s">
        <v>11</v>
      </c>
      <c r="B10" s="6">
        <f>SUM(B4:B9)</f>
        <v>4</v>
      </c>
      <c r="C10" s="6">
        <f>SUM(C4:C9)</f>
        <v>4</v>
      </c>
      <c r="D10" s="6">
        <f>SUM(D4:D9)</f>
        <v>4</v>
      </c>
      <c r="E10" s="6">
        <f>SUM(E4:E9)</f>
        <v>4</v>
      </c>
    </row>
    <row r="11" spans="1:8" x14ac:dyDescent="0.25">
      <c r="A11" s="1"/>
    </row>
    <row r="12" spans="1:8" x14ac:dyDescent="0.25">
      <c r="A12" s="2">
        <v>2</v>
      </c>
      <c r="B12" s="2" t="s">
        <v>12</v>
      </c>
    </row>
    <row r="13" spans="1:8" x14ac:dyDescent="0.25">
      <c r="A13" s="3"/>
      <c r="B13" s="9" t="s">
        <v>13</v>
      </c>
      <c r="C13" s="9" t="s">
        <v>14</v>
      </c>
    </row>
    <row r="14" spans="1:8" x14ac:dyDescent="0.25">
      <c r="A14" s="1"/>
      <c r="B14" s="8">
        <v>2</v>
      </c>
      <c r="C14" s="8">
        <v>2</v>
      </c>
    </row>
    <row r="15" spans="1:8" x14ac:dyDescent="0.25">
      <c r="A15" s="1"/>
      <c r="B15">
        <f>B14/0.04</f>
        <v>50</v>
      </c>
      <c r="C15">
        <f>C14/0.04</f>
        <v>50</v>
      </c>
    </row>
    <row r="16" spans="1:8" x14ac:dyDescent="0.25">
      <c r="A16" s="2">
        <v>3</v>
      </c>
      <c r="B16" s="2" t="s">
        <v>15</v>
      </c>
    </row>
    <row r="17" spans="1:4" x14ac:dyDescent="0.25">
      <c r="A17" s="3"/>
      <c r="B17" s="9" t="s">
        <v>16</v>
      </c>
      <c r="C17" s="8">
        <v>0</v>
      </c>
      <c r="D17">
        <f>C17/0.04</f>
        <v>0</v>
      </c>
    </row>
    <row r="18" spans="1:4" x14ac:dyDescent="0.25">
      <c r="A18" s="1"/>
      <c r="B18" s="9">
        <v>1</v>
      </c>
      <c r="C18" s="8">
        <v>0</v>
      </c>
      <c r="D18">
        <f>C18/0.04</f>
        <v>0</v>
      </c>
    </row>
    <row r="19" spans="1:4" x14ac:dyDescent="0.25">
      <c r="A19" s="1"/>
      <c r="B19" s="9">
        <v>2</v>
      </c>
      <c r="C19" s="8">
        <v>0</v>
      </c>
      <c r="D19">
        <f>C19/0.04</f>
        <v>0</v>
      </c>
    </row>
    <row r="20" spans="1:4" x14ac:dyDescent="0.25">
      <c r="A20" s="1"/>
      <c r="B20" s="9" t="s">
        <v>17</v>
      </c>
      <c r="C20" s="8">
        <v>4</v>
      </c>
      <c r="D20">
        <f>C20/0.04</f>
        <v>100</v>
      </c>
    </row>
    <row r="21" spans="1:4" x14ac:dyDescent="0.25">
      <c r="A21" s="1"/>
    </row>
    <row r="22" spans="1:4" x14ac:dyDescent="0.25">
      <c r="A22" s="2">
        <v>4</v>
      </c>
      <c r="B22" s="4" t="s">
        <v>18</v>
      </c>
    </row>
    <row r="23" spans="1:4" x14ac:dyDescent="0.25">
      <c r="A23" s="3" t="s">
        <v>19</v>
      </c>
      <c r="B23" t="s">
        <v>23</v>
      </c>
      <c r="C23">
        <v>3</v>
      </c>
      <c r="D23">
        <f>C23/0.04</f>
        <v>75</v>
      </c>
    </row>
    <row r="24" spans="1:4" x14ac:dyDescent="0.25">
      <c r="A24" s="1" t="s">
        <v>20</v>
      </c>
      <c r="B24" t="s">
        <v>24</v>
      </c>
      <c r="C24">
        <v>3</v>
      </c>
      <c r="D24">
        <f>C24/0.04</f>
        <v>75</v>
      </c>
    </row>
    <row r="25" spans="1:4" x14ac:dyDescent="0.25">
      <c r="A25" s="1" t="s">
        <v>21</v>
      </c>
      <c r="B25" t="s">
        <v>25</v>
      </c>
      <c r="C25">
        <v>2</v>
      </c>
      <c r="D25">
        <f>C25/0.04</f>
        <v>50</v>
      </c>
    </row>
    <row r="26" spans="1:4" x14ac:dyDescent="0.25">
      <c r="A26" s="1" t="s">
        <v>22</v>
      </c>
      <c r="B26" t="s">
        <v>26</v>
      </c>
      <c r="C26">
        <v>0</v>
      </c>
      <c r="D26">
        <f>C26/0.04</f>
        <v>0</v>
      </c>
    </row>
    <row r="27" spans="1:4" x14ac:dyDescent="0.25">
      <c r="A27" s="1" t="s">
        <v>28</v>
      </c>
      <c r="B27" t="s">
        <v>27</v>
      </c>
      <c r="D27">
        <f>C27/0.04</f>
        <v>0</v>
      </c>
    </row>
    <row r="28" spans="1:4" x14ac:dyDescent="0.25">
      <c r="A28" s="1"/>
    </row>
    <row r="29" spans="1:4" x14ac:dyDescent="0.25">
      <c r="A29" s="2">
        <v>5</v>
      </c>
      <c r="B29" s="2" t="s">
        <v>29</v>
      </c>
    </row>
    <row r="30" spans="1:4" x14ac:dyDescent="0.25">
      <c r="A30" s="3" t="s">
        <v>19</v>
      </c>
      <c r="B30" t="s">
        <v>30</v>
      </c>
      <c r="C30">
        <v>1</v>
      </c>
      <c r="D30">
        <f>C30/0.04</f>
        <v>25</v>
      </c>
    </row>
    <row r="31" spans="1:4" x14ac:dyDescent="0.25">
      <c r="A31" s="1" t="s">
        <v>20</v>
      </c>
      <c r="B31" t="s">
        <v>31</v>
      </c>
      <c r="C31">
        <v>1</v>
      </c>
      <c r="D31">
        <f>C31/0.04</f>
        <v>25</v>
      </c>
    </row>
    <row r="32" spans="1:4" x14ac:dyDescent="0.25">
      <c r="A32" s="1" t="s">
        <v>21</v>
      </c>
      <c r="B32" t="s">
        <v>32</v>
      </c>
      <c r="C32">
        <v>2</v>
      </c>
      <c r="D32">
        <f>C32/0.04</f>
        <v>50</v>
      </c>
    </row>
    <row r="33" spans="1:4" x14ac:dyDescent="0.25">
      <c r="A33" s="1"/>
    </row>
    <row r="34" spans="1:4" x14ac:dyDescent="0.25">
      <c r="A34" s="2">
        <v>6</v>
      </c>
      <c r="B34" s="2" t="s">
        <v>33</v>
      </c>
    </row>
    <row r="35" spans="1:4" x14ac:dyDescent="0.25">
      <c r="A35" s="3" t="s">
        <v>19</v>
      </c>
      <c r="B35" t="s">
        <v>30</v>
      </c>
      <c r="C35">
        <v>2</v>
      </c>
      <c r="D35">
        <f>C35/0.04</f>
        <v>50</v>
      </c>
    </row>
    <row r="36" spans="1:4" x14ac:dyDescent="0.25">
      <c r="A36" s="1" t="s">
        <v>20</v>
      </c>
      <c r="B36" t="s">
        <v>31</v>
      </c>
      <c r="C36">
        <v>1</v>
      </c>
      <c r="D36">
        <f>C36/0.04</f>
        <v>25</v>
      </c>
    </row>
    <row r="37" spans="1:4" x14ac:dyDescent="0.25">
      <c r="A37" s="1" t="s">
        <v>21</v>
      </c>
      <c r="B37" t="s">
        <v>32</v>
      </c>
      <c r="C37">
        <v>1</v>
      </c>
      <c r="D37">
        <f>C37/0.04</f>
        <v>25</v>
      </c>
    </row>
    <row r="38" spans="1:4" x14ac:dyDescent="0.25">
      <c r="A38" s="1"/>
    </row>
    <row r="39" spans="1:4" x14ac:dyDescent="0.25">
      <c r="A39" s="2">
        <v>7</v>
      </c>
      <c r="B39" s="2" t="s">
        <v>34</v>
      </c>
    </row>
    <row r="40" spans="1:4" x14ac:dyDescent="0.25">
      <c r="A40" s="3" t="s">
        <v>19</v>
      </c>
      <c r="B40" t="s">
        <v>30</v>
      </c>
      <c r="C40">
        <v>0</v>
      </c>
      <c r="D40">
        <f>C40/0.04</f>
        <v>0</v>
      </c>
    </row>
    <row r="41" spans="1:4" x14ac:dyDescent="0.25">
      <c r="A41" s="1" t="s">
        <v>20</v>
      </c>
      <c r="B41" t="s">
        <v>31</v>
      </c>
      <c r="C41">
        <v>2</v>
      </c>
      <c r="D41">
        <f>C41/0.04</f>
        <v>50</v>
      </c>
    </row>
    <row r="42" spans="1:4" x14ac:dyDescent="0.25">
      <c r="A42" s="1" t="s">
        <v>21</v>
      </c>
      <c r="B42" t="s">
        <v>32</v>
      </c>
      <c r="C42">
        <v>2</v>
      </c>
      <c r="D42">
        <f>C42/0.04</f>
        <v>50</v>
      </c>
    </row>
    <row r="43" spans="1:4" x14ac:dyDescent="0.25">
      <c r="A43" s="1"/>
    </row>
    <row r="44" spans="1:4" x14ac:dyDescent="0.25">
      <c r="A44" s="2">
        <v>8</v>
      </c>
      <c r="B44" s="2" t="s">
        <v>35</v>
      </c>
    </row>
    <row r="45" spans="1:4" x14ac:dyDescent="0.25">
      <c r="A45" s="3" t="s">
        <v>19</v>
      </c>
      <c r="B45" t="s">
        <v>30</v>
      </c>
      <c r="C45">
        <v>2</v>
      </c>
      <c r="D45">
        <f>C45/0.04</f>
        <v>50</v>
      </c>
    </row>
    <row r="46" spans="1:4" x14ac:dyDescent="0.25">
      <c r="A46" s="1" t="s">
        <v>20</v>
      </c>
      <c r="B46" t="s">
        <v>31</v>
      </c>
      <c r="C46">
        <v>2</v>
      </c>
      <c r="D46">
        <f>C46/0.04</f>
        <v>50</v>
      </c>
    </row>
    <row r="47" spans="1:4" x14ac:dyDescent="0.25">
      <c r="A47" s="1" t="s">
        <v>21</v>
      </c>
      <c r="B47" t="s">
        <v>32</v>
      </c>
      <c r="C47">
        <v>0</v>
      </c>
      <c r="D47">
        <f>C47/0.04</f>
        <v>0</v>
      </c>
    </row>
    <row r="48" spans="1:4" x14ac:dyDescent="0.25">
      <c r="A48" s="1"/>
    </row>
    <row r="49" spans="1:4" x14ac:dyDescent="0.25">
      <c r="A49" s="2">
        <v>9</v>
      </c>
      <c r="B49" s="2" t="s">
        <v>36</v>
      </c>
    </row>
    <row r="50" spans="1:4" x14ac:dyDescent="0.25">
      <c r="A50" s="3" t="s">
        <v>19</v>
      </c>
      <c r="B50" s="1" t="s">
        <v>39</v>
      </c>
      <c r="C50">
        <v>0</v>
      </c>
      <c r="D50">
        <f>C50/0.04</f>
        <v>0</v>
      </c>
    </row>
    <row r="51" spans="1:4" x14ac:dyDescent="0.25">
      <c r="A51" s="1" t="s">
        <v>20</v>
      </c>
      <c r="B51" s="1" t="s">
        <v>40</v>
      </c>
      <c r="C51">
        <v>1</v>
      </c>
      <c r="D51">
        <f>C51/0.04</f>
        <v>25</v>
      </c>
    </row>
    <row r="52" spans="1:4" x14ac:dyDescent="0.25">
      <c r="A52" s="1" t="s">
        <v>21</v>
      </c>
      <c r="B52" s="1" t="s">
        <v>41</v>
      </c>
      <c r="C52">
        <v>0</v>
      </c>
      <c r="D52">
        <f>C52/0.04</f>
        <v>0</v>
      </c>
    </row>
    <row r="53" spans="1:4" x14ac:dyDescent="0.25">
      <c r="A53" s="1" t="s">
        <v>22</v>
      </c>
      <c r="B53" s="1" t="s">
        <v>38</v>
      </c>
      <c r="C53">
        <v>3</v>
      </c>
      <c r="D53">
        <f>C53/0.04</f>
        <v>75</v>
      </c>
    </row>
    <row r="54" spans="1:4" x14ac:dyDescent="0.25">
      <c r="A54" s="1"/>
    </row>
    <row r="55" spans="1:4" x14ac:dyDescent="0.25">
      <c r="A55" s="2">
        <v>10</v>
      </c>
      <c r="B55" s="2" t="s">
        <v>37</v>
      </c>
    </row>
    <row r="56" spans="1:4" x14ac:dyDescent="0.25">
      <c r="A56" s="3" t="s">
        <v>19</v>
      </c>
      <c r="B56" s="1" t="s">
        <v>39</v>
      </c>
      <c r="C56">
        <v>2</v>
      </c>
      <c r="D56">
        <f>C56/0.04</f>
        <v>50</v>
      </c>
    </row>
    <row r="57" spans="1:4" x14ac:dyDescent="0.25">
      <c r="A57" s="1" t="s">
        <v>20</v>
      </c>
      <c r="B57" s="1" t="s">
        <v>40</v>
      </c>
      <c r="C57">
        <v>1</v>
      </c>
      <c r="D57">
        <f>C57/0.04</f>
        <v>25</v>
      </c>
    </row>
    <row r="58" spans="1:4" x14ac:dyDescent="0.25">
      <c r="A58" s="1" t="s">
        <v>21</v>
      </c>
      <c r="B58" s="1" t="s">
        <v>41</v>
      </c>
      <c r="C58">
        <v>1</v>
      </c>
      <c r="D58">
        <f>C58/0.04</f>
        <v>25</v>
      </c>
    </row>
    <row r="59" spans="1:4" x14ac:dyDescent="0.25">
      <c r="A59" s="1" t="s">
        <v>22</v>
      </c>
      <c r="B59" s="1" t="s">
        <v>38</v>
      </c>
      <c r="C59">
        <v>0</v>
      </c>
      <c r="D59">
        <f>C59/0.04</f>
        <v>0</v>
      </c>
    </row>
    <row r="60" spans="1:4" x14ac:dyDescent="0.25">
      <c r="A60" s="1"/>
    </row>
  </sheetData>
  <mergeCells count="3">
    <mergeCell ref="A1:E1"/>
    <mergeCell ref="B2:C2"/>
    <mergeCell ref="D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Comparison</vt:lpstr>
      <vt:lpstr>Victoria</vt:lpstr>
      <vt:lpstr>South Walney</vt:lpstr>
      <vt:lpstr>Greengate</vt:lpstr>
      <vt:lpstr>St.Pius X</vt:lpstr>
      <vt:lpstr>Burlington</vt:lpstr>
    </vt:vector>
  </TitlesOfParts>
  <Company>Ulverston Victoria High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 Login</dc:creator>
  <cp:lastModifiedBy>Home Login</cp:lastModifiedBy>
  <dcterms:created xsi:type="dcterms:W3CDTF">2018-05-12T15:25:01Z</dcterms:created>
  <dcterms:modified xsi:type="dcterms:W3CDTF">2018-05-13T21:20:40Z</dcterms:modified>
</cp:coreProperties>
</file>